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NING ADMIN\PLANNING BOARD\PLANNING BOARD CASES\PLANNING BOARD CASES 2022\22-12 22 Ripley Road\"/>
    </mc:Choice>
  </mc:AlternateContent>
  <xr:revisionPtr revIDLastSave="0" documentId="13_ncr:1_{DDB7F848-0755-4791-B5EA-13E040AEA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LA All Dwellings " sheetId="5" r:id="rId1"/>
    <sheet name="TLA FAR All Dwellings" sheetId="6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5" l="1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2" i="5"/>
  <c r="E20" i="5"/>
  <c r="E28" i="5"/>
  <c r="E44" i="5"/>
  <c r="E5" i="5"/>
  <c r="E18" i="5"/>
  <c r="E15" i="5"/>
  <c r="C50" i="5"/>
  <c r="E50" i="5" s="1"/>
  <c r="E47" i="5"/>
  <c r="E8" i="5"/>
  <c r="E6" i="5"/>
  <c r="E23" i="5"/>
  <c r="E51" i="5"/>
  <c r="C51" i="5"/>
  <c r="C49" i="5"/>
  <c r="E49" i="5" s="1"/>
  <c r="E40" i="5"/>
  <c r="E22" i="5"/>
  <c r="C46" i="5"/>
  <c r="E46" i="5" s="1"/>
  <c r="E9" i="5"/>
  <c r="E3" i="5"/>
  <c r="E13" i="5"/>
  <c r="E31" i="5"/>
  <c r="E45" i="5"/>
  <c r="E26" i="5"/>
  <c r="E27" i="5"/>
  <c r="E19" i="5"/>
  <c r="E38" i="5"/>
  <c r="E37" i="5"/>
  <c r="C36" i="5"/>
  <c r="E36" i="5" s="1"/>
  <c r="E14" i="5"/>
  <c r="C35" i="5"/>
  <c r="E35" i="5" s="1"/>
  <c r="E12" i="5"/>
  <c r="E10" i="5"/>
  <c r="C48" i="5"/>
  <c r="E48" i="5" s="1"/>
  <c r="E4" i="5"/>
  <c r="E21" i="5"/>
  <c r="E25" i="5"/>
  <c r="E2" i="5"/>
  <c r="E11" i="5"/>
  <c r="E32" i="5"/>
  <c r="E30" i="5"/>
  <c r="E34" i="5"/>
  <c r="E42" i="5"/>
  <c r="E24" i="5"/>
  <c r="E17" i="5"/>
  <c r="E41" i="5"/>
  <c r="E16" i="5"/>
  <c r="E33" i="5"/>
  <c r="E7" i="5"/>
  <c r="E29" i="5"/>
  <c r="E43" i="5"/>
  <c r="E39" i="5"/>
  <c r="E44" i="6"/>
  <c r="E35" i="6"/>
  <c r="E21" i="6"/>
  <c r="E8" i="6"/>
  <c r="E27" i="6"/>
  <c r="E12" i="6"/>
  <c r="E24" i="6"/>
  <c r="E16" i="6"/>
  <c r="E22" i="6"/>
  <c r="E48" i="6"/>
  <c r="E20" i="6"/>
  <c r="E30" i="6"/>
  <c r="E37" i="6"/>
  <c r="E10" i="6"/>
  <c r="E2" i="6"/>
  <c r="E23" i="6"/>
  <c r="E28" i="6"/>
  <c r="E4" i="6"/>
  <c r="E14" i="6"/>
  <c r="E6" i="6"/>
  <c r="E9" i="6"/>
  <c r="E38" i="6"/>
  <c r="E41" i="6"/>
  <c r="E29" i="6"/>
  <c r="E31" i="6"/>
  <c r="E42" i="6"/>
  <c r="E50" i="6"/>
  <c r="E33" i="6"/>
  <c r="E11" i="6"/>
  <c r="E5" i="6"/>
  <c r="E15" i="6"/>
  <c r="E34" i="6"/>
  <c r="E43" i="6"/>
  <c r="E26" i="6"/>
  <c r="E17" i="6"/>
  <c r="E18" i="6"/>
  <c r="E32" i="6"/>
  <c r="E7" i="6"/>
  <c r="E13" i="6"/>
  <c r="E3" i="6"/>
  <c r="E49" i="6"/>
  <c r="E36" i="6"/>
  <c r="E19" i="6"/>
  <c r="C25" i="6"/>
  <c r="E25" i="6" s="1"/>
  <c r="C47" i="6"/>
  <c r="E47" i="6" s="1"/>
  <c r="C39" i="6"/>
  <c r="E39" i="6" s="1"/>
  <c r="C46" i="6"/>
  <c r="E46" i="6" s="1"/>
  <c r="C51" i="6"/>
  <c r="E51" i="6" s="1"/>
  <c r="C40" i="6"/>
  <c r="E40" i="6" s="1"/>
  <c r="C45" i="6"/>
  <c r="E45" i="6" s="1"/>
  <c r="C20" i="1"/>
  <c r="C25" i="1"/>
  <c r="E25" i="1" s="1"/>
  <c r="C40" i="1"/>
  <c r="C45" i="1"/>
  <c r="C39" i="1"/>
  <c r="C36" i="1"/>
  <c r="C23" i="1"/>
  <c r="E23" i="1" s="1"/>
  <c r="E33" i="1"/>
  <c r="E32" i="1"/>
  <c r="E31" i="1"/>
  <c r="E30" i="1"/>
  <c r="E29" i="1"/>
  <c r="E28" i="1"/>
  <c r="E27" i="1"/>
  <c r="E26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4" i="1"/>
  <c r="E49" i="1"/>
  <c r="E50" i="1"/>
  <c r="E51" i="1"/>
  <c r="AG4" i="5" l="1"/>
  <c r="AG6" i="5"/>
  <c r="AG10" i="5"/>
  <c r="AG12" i="5"/>
  <c r="AG13" i="5"/>
  <c r="AG14" i="5"/>
  <c r="AG2" i="5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" i="1"/>
  <c r="E3" i="1"/>
  <c r="E4" i="1"/>
  <c r="E5" i="1"/>
  <c r="E6" i="1"/>
  <c r="E7" i="1"/>
  <c r="E8" i="1"/>
  <c r="AG7" i="5"/>
  <c r="AG8" i="5"/>
  <c r="AG15" i="5"/>
  <c r="AG16" i="5"/>
  <c r="AG3" i="5"/>
  <c r="AG11" i="5"/>
  <c r="AG17" i="5"/>
  <c r="AG9" i="5"/>
  <c r="AG5" i="5"/>
</calcChain>
</file>

<file path=xl/sharedStrings.xml><?xml version="1.0" encoding="utf-8"?>
<sst xmlns="http://schemas.openxmlformats.org/spreadsheetml/2006/main" count="169" uniqueCount="59">
  <si>
    <t>Address</t>
  </si>
  <si>
    <t>TLA</t>
  </si>
  <si>
    <t>FAR</t>
  </si>
  <si>
    <t>Beds</t>
  </si>
  <si>
    <t xml:space="preserve">Stories </t>
  </si>
  <si>
    <t>Lot Size</t>
  </si>
  <si>
    <t>Use</t>
  </si>
  <si>
    <t>e</t>
  </si>
  <si>
    <t xml:space="preserve"> Use</t>
  </si>
  <si>
    <t xml:space="preserve"> </t>
  </si>
  <si>
    <t xml:space="preserve">197-199 WHITE ST </t>
  </si>
  <si>
    <t xml:space="preserve">193-195 WHITE ST </t>
  </si>
  <si>
    <t xml:space="preserve">177-179 WHITE ST </t>
  </si>
  <si>
    <t xml:space="preserve">841 BELMONT ST </t>
  </si>
  <si>
    <t xml:space="preserve">189 WHITE ST </t>
  </si>
  <si>
    <t xml:space="preserve">201 LEXINGTON ST </t>
  </si>
  <si>
    <t xml:space="preserve">223A WHITE ST </t>
  </si>
  <si>
    <t xml:space="preserve">206 LEXINGTON ST </t>
  </si>
  <si>
    <t xml:space="preserve">11 RIPLEY RD </t>
  </si>
  <si>
    <t xml:space="preserve">225 WHITE ST </t>
  </si>
  <si>
    <t xml:space="preserve">213-215 WHITE ST </t>
  </si>
  <si>
    <t xml:space="preserve">847-849 BELMONT ST </t>
  </si>
  <si>
    <t xml:space="preserve">29 RIPLEY RD </t>
  </si>
  <si>
    <t xml:space="preserve">181 LEXINGTON ST </t>
  </si>
  <si>
    <t xml:space="preserve">217 WHITE ST </t>
  </si>
  <si>
    <t xml:space="preserve">220 LEXINGTON ST </t>
  </si>
  <si>
    <t xml:space="preserve">184 WHITE ST </t>
  </si>
  <si>
    <t xml:space="preserve">196 WHITE ST </t>
  </si>
  <si>
    <t xml:space="preserve">10 RIPLEY RD </t>
  </si>
  <si>
    <t xml:space="preserve">190 LEXINGTON ST </t>
  </si>
  <si>
    <t xml:space="preserve">172 LEXINGTON ST </t>
  </si>
  <si>
    <t xml:space="preserve">182-184 LEXINGTON ST </t>
  </si>
  <si>
    <t xml:space="preserve">23-25 RIPLEY RD </t>
  </si>
  <si>
    <t xml:space="preserve">10-12 RUSSELL TERR </t>
  </si>
  <si>
    <t xml:space="preserve">839 BELMONT ST </t>
  </si>
  <si>
    <t xml:space="preserve">18-20 RUSSELL TERR </t>
  </si>
  <si>
    <t xml:space="preserve">227 WHITE ST </t>
  </si>
  <si>
    <t xml:space="preserve">192-194 WHITE ST </t>
  </si>
  <si>
    <t xml:space="preserve">177 LEXINGTON ST </t>
  </si>
  <si>
    <t xml:space="preserve">14-16 RUSSELL TERR </t>
  </si>
  <si>
    <t xml:space="preserve">223 WHITE ST </t>
  </si>
  <si>
    <t xml:space="preserve">837-837A BELMONT ST </t>
  </si>
  <si>
    <t xml:space="preserve">17 RIPLEY RD </t>
  </si>
  <si>
    <t xml:space="preserve">16 RIPLEY RD </t>
  </si>
  <si>
    <t xml:space="preserve">174 LEXINGTON ST </t>
  </si>
  <si>
    <t xml:space="preserve">195 LEXINGTON ST </t>
  </si>
  <si>
    <t xml:space="preserve">169 LEXINGTON ST </t>
  </si>
  <si>
    <t xml:space="preserve">229 WHITE ST </t>
  </si>
  <si>
    <t xml:space="preserve">9-11 RUSSELL TERR </t>
  </si>
  <si>
    <t xml:space="preserve">13-15 RUSSELL TERR </t>
  </si>
  <si>
    <t>22 RIPLEY RD PROPOSED</t>
  </si>
  <si>
    <t>22 RIPLEY RD EXISTING</t>
  </si>
  <si>
    <t xml:space="preserve">28-30 RIPLEY RD, </t>
  </si>
  <si>
    <t>214-216 LEXINGTON ST</t>
  </si>
  <si>
    <t>183-185 WHITE ST</t>
  </si>
  <si>
    <t>21-23 RUSSELL TERR</t>
  </si>
  <si>
    <t>4 RIPLEY RD/207 WHITE ST</t>
  </si>
  <si>
    <t>5 RIPLEY RD</t>
  </si>
  <si>
    <t>8-10 HOLT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</si>
</sst>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49" fontId="0" fillId="0" borderId="0" applyNumberFormat="0" applyFill="0" applyProtection="0"/>
    <xf numFmtId="49" fontId="2" fillId="0" borderId="0" applyNumberFormat="0" applyFill="0" applyProtection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49" fontId="2" fillId="0" borderId="0" xfId="0" applyNumberFormat="1" applyFont="1" applyFill="1" applyProtection="1"/>
    <xf numFmtId="2" fontId="0" fillId="0" borderId="0" xfId="0" applyNumberFormat="1" applyFill="1" applyProtection="1"/>
    <xf numFmtId="2" fontId="2" fillId="0" borderId="0" xfId="0" applyNumberFormat="1" applyFont="1" applyFill="1" applyProtection="1"/>
    <xf numFmtId="49" fontId="3" fillId="0" borderId="0" xfId="0" applyNumberFormat="1" applyFont="1" applyFill="1" applyProtection="1"/>
    <xf numFmtId="49" fontId="0" fillId="2" borderId="0" xfId="0" applyNumberFormat="1" applyFill="1" applyProtection="1"/>
    <xf numFmtId="2" fontId="2" fillId="2" borderId="0" xfId="0" applyNumberFormat="1" applyFont="1" applyFill="1" applyProtection="1"/>
    <xf numFmtId="4" fontId="0" fillId="0" borderId="0" xfId="0" applyNumberFormat="1" applyFill="1" applyProtection="1"/>
    <xf numFmtId="0" fontId="0" fillId="0" borderId="0" xfId="0" applyNumberFormat="1" applyFill="1" applyProtection="1"/>
    <xf numFmtId="9" fontId="0" fillId="0" borderId="0" xfId="3" applyFont="1" applyFill="1" applyProtection="1"/>
    <xf numFmtId="10" fontId="0" fillId="0" borderId="0" xfId="3" applyNumberFormat="1" applyFont="1" applyFill="1" applyProtection="1"/>
    <xf numFmtId="0" fontId="0" fillId="2" borderId="0" xfId="0" applyNumberFormat="1" applyFill="1" applyProtection="1"/>
    <xf numFmtId="0" fontId="1" fillId="0" borderId="0" xfId="0" applyNumberFormat="1" applyFont="1" applyFill="1" applyProtection="1"/>
    <xf numFmtId="0" fontId="3" fillId="0" borderId="0" xfId="0" applyNumberFormat="1" applyFont="1" applyFill="1" applyProtection="1"/>
    <xf numFmtId="0" fontId="2" fillId="0" borderId="0" xfId="0" applyNumberFormat="1" applyFont="1" applyFill="1" applyProtection="1"/>
    <xf numFmtId="164" fontId="1" fillId="0" borderId="0" xfId="4" applyNumberFormat="1" applyFont="1" applyFill="1" applyProtection="1"/>
    <xf numFmtId="164" fontId="0" fillId="0" borderId="0" xfId="4" applyNumberFormat="1" applyFont="1" applyFill="1" applyProtection="1"/>
    <xf numFmtId="164" fontId="0" fillId="2" borderId="0" xfId="4" applyNumberFormat="1" applyFont="1" applyFill="1" applyProtection="1"/>
    <xf numFmtId="164" fontId="2" fillId="0" borderId="0" xfId="4" applyNumberFormat="1" applyFont="1" applyFill="1" applyProtection="1"/>
    <xf numFmtId="10" fontId="0" fillId="2" borderId="0" xfId="3" applyNumberFormat="1" applyFont="1" applyFill="1" applyProtection="1"/>
    <xf numFmtId="9" fontId="0" fillId="2" borderId="0" xfId="3" applyFont="1" applyFill="1" applyProtection="1"/>
  </cellXfs>
  <cellStyles count="5">
    <cellStyle name="Comma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rgb="FF000000"/>
          <bgColor rgb="FFFFFFFF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22 Ripley Road Abutters TLA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51269639786602E-2"/>
          <c:y val="6.8126402744741701E-2"/>
          <c:w val="0.95760369566686543"/>
          <c:h val="0.7006580022467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'TLA All Dwellings '!$C$1</c:f>
              <c:strCache>
                <c:ptCount val="1"/>
                <c:pt idx="0">
                  <c:v> TLA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E-D496-4659-BD5F-A7AD374435CA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B-D979-C545-8537-467C14128D5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64-46D3-40E5-A9AC-04443B667BF6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D496-4659-BD5F-A7AD374435CA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979-C545-8537-467C14128D5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79-C545-8537-467C14128D5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79-C545-8537-467C14128D57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2F-D496-4659-BD5F-A7AD374435CA}"/>
              </c:ext>
            </c:extLst>
          </c:dPt>
          <c:dPt>
            <c:idx val="1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0-D496-4659-BD5F-A7AD374435CA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1-D496-4659-BD5F-A7AD374435CA}"/>
              </c:ext>
            </c:extLst>
          </c:dPt>
          <c:dPt>
            <c:idx val="2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2-D496-4659-BD5F-A7AD374435CA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3-D496-4659-BD5F-A7AD374435CA}"/>
              </c:ext>
            </c:extLst>
          </c:dPt>
          <c:dPt>
            <c:idx val="2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4-D496-4659-BD5F-A7AD374435CA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5-D496-4659-BD5F-A7AD374435CA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6-D496-4659-BD5F-A7AD374435CA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7-D496-4659-BD5F-A7AD374435CA}"/>
              </c:ext>
            </c:extLst>
          </c:dPt>
          <c:dPt>
            <c:idx val="2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8-D496-4659-BD5F-A7AD374435CA}"/>
              </c:ext>
            </c:extLst>
          </c:dPt>
          <c:dPt>
            <c:idx val="2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9-D496-4659-BD5F-A7AD374435CA}"/>
              </c:ext>
            </c:extLst>
          </c:dPt>
          <c:dPt>
            <c:idx val="2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A-D496-4659-BD5F-A7AD374435CA}"/>
              </c:ext>
            </c:extLst>
          </c:dPt>
          <c:dPt>
            <c:idx val="2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B-D496-4659-BD5F-A7AD374435CA}"/>
              </c:ext>
            </c:extLst>
          </c:dPt>
          <c:dPt>
            <c:idx val="3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C-D496-4659-BD5F-A7AD374435CA}"/>
              </c:ext>
            </c:extLst>
          </c:dPt>
          <c:dPt>
            <c:idx val="3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D-D496-4659-BD5F-A7AD374435CA}"/>
              </c:ext>
            </c:extLst>
          </c:dPt>
          <c:dPt>
            <c:idx val="3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E-D496-4659-BD5F-A7AD374435CA}"/>
              </c:ext>
            </c:extLst>
          </c:dPt>
          <c:dPt>
            <c:idx val="3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F-D496-4659-BD5F-A7AD374435CA}"/>
              </c:ext>
            </c:extLst>
          </c:dPt>
          <c:dPt>
            <c:idx val="3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0-D496-4659-BD5F-A7AD374435CA}"/>
              </c:ext>
            </c:extLst>
          </c:dPt>
          <c:dPt>
            <c:idx val="3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1-D496-4659-BD5F-A7AD374435CA}"/>
              </c:ext>
            </c:extLst>
          </c:dPt>
          <c:dPt>
            <c:idx val="3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2-D496-4659-BD5F-A7AD374435CA}"/>
              </c:ext>
            </c:extLst>
          </c:dPt>
          <c:dPt>
            <c:idx val="3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3-D496-4659-BD5F-A7AD374435CA}"/>
              </c:ext>
            </c:extLst>
          </c:dPt>
          <c:dPt>
            <c:idx val="3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4-D496-4659-BD5F-A7AD374435CA}"/>
              </c:ext>
            </c:extLst>
          </c:dPt>
          <c:dPt>
            <c:idx val="3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979-C545-8537-467C14128D57}"/>
              </c:ext>
            </c:extLst>
          </c:dPt>
          <c:dPt>
            <c:idx val="4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5-D496-4659-BD5F-A7AD374435CA}"/>
              </c:ext>
            </c:extLst>
          </c:dPt>
          <c:dPt>
            <c:idx val="4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D979-C545-8537-467C14128D57}"/>
              </c:ext>
            </c:extLst>
          </c:dPt>
          <c:dPt>
            <c:idx val="4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2C-D496-4659-BD5F-A7AD374435CA}"/>
              </c:ext>
            </c:extLst>
          </c:dPt>
          <c:dPt>
            <c:idx val="4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D979-C545-8537-467C14128D57}"/>
              </c:ext>
            </c:extLst>
          </c:dPt>
          <c:dPt>
            <c:idx val="4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46-D496-4659-BD5F-A7AD374435CA}"/>
              </c:ext>
            </c:extLst>
          </c:dPt>
          <c:dPt>
            <c:idx val="4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D979-C545-8537-467C14128D57}"/>
              </c:ext>
            </c:extLst>
          </c:dPt>
          <c:dPt>
            <c:idx val="4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C-D979-C545-8537-467C14128D57}"/>
              </c:ext>
            </c:extLst>
          </c:dPt>
          <c:dPt>
            <c:idx val="4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E-D979-C545-8537-467C14128D57}"/>
              </c:ext>
            </c:extLst>
          </c:dPt>
          <c:dPt>
            <c:idx val="4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0-D979-C545-8537-467C14128D57}"/>
              </c:ext>
            </c:extLst>
          </c:dPt>
          <c:dPt>
            <c:idx val="4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2-D979-C545-8537-467C14128D57}"/>
              </c:ext>
            </c:extLst>
          </c:dPt>
          <c:dPt>
            <c:idx val="5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14-D979-C545-8537-467C14128D57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6-D979-C545-8537-467C14128D57}"/>
              </c:ext>
            </c:extLst>
          </c:dPt>
          <c:dPt>
            <c:idx val="5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8-D979-C545-8537-467C14128D57}"/>
              </c:ext>
            </c:extLst>
          </c:dPt>
          <c:dPt>
            <c:idx val="5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A-D979-C545-8537-467C14128D57}"/>
              </c:ext>
            </c:extLst>
          </c:dPt>
          <c:dPt>
            <c:idx val="5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C-D979-C545-8537-467C14128D57}"/>
              </c:ext>
            </c:extLst>
          </c:dPt>
          <c:dPt>
            <c:idx val="5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E-D979-C545-8537-467C14128D57}"/>
              </c:ext>
            </c:extLst>
          </c:dPt>
          <c:dPt>
            <c:idx val="56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0-D979-C545-8537-467C14128D57}"/>
              </c:ext>
            </c:extLst>
          </c:dPt>
          <c:dPt>
            <c:idx val="5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2-D979-C545-8537-467C14128D57}"/>
              </c:ext>
            </c:extLst>
          </c:dPt>
          <c:dPt>
            <c:idx val="5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4-D979-C545-8537-467C14128D57}"/>
              </c:ext>
            </c:extLst>
          </c:dPt>
          <c:dPt>
            <c:idx val="5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6-D979-C545-8537-467C14128D57}"/>
              </c:ext>
            </c:extLst>
          </c:dPt>
          <c:dPt>
            <c:idx val="66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2A-D979-C545-8537-467C14128D57}"/>
              </c:ext>
            </c:extLst>
          </c:dPt>
          <c:dLbls>
            <c:dLbl>
              <c:idx val="1"/>
              <c:layout>
                <c:manualLayout>
                  <c:x val="-2.6033691286339038E-3"/>
                  <c:y val="-1.492100678024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496-4659-BD5F-A7AD374435CA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496-4659-BD5F-A7AD374435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 '!$A$2:$A$51</c:f>
              <c:strCache>
                <c:ptCount val="50"/>
                <c:pt idx="0">
                  <c:v>217 WHITE ST </c:v>
                </c:pt>
                <c:pt idx="1">
                  <c:v>22 RIPLEY RD EXISTING</c:v>
                </c:pt>
                <c:pt idx="2">
                  <c:v>196 WHITE ST </c:v>
                </c:pt>
                <c:pt idx="3">
                  <c:v>169 LEXINGTON ST </c:v>
                </c:pt>
                <c:pt idx="4">
                  <c:v>17 RIPLEY RD </c:v>
                </c:pt>
                <c:pt idx="5">
                  <c:v>841 BELMONT ST </c:v>
                </c:pt>
                <c:pt idx="6">
                  <c:v>16 RIPLEY RD </c:v>
                </c:pt>
                <c:pt idx="7">
                  <c:v>22 RIPLEY RD PROPOSED</c:v>
                </c:pt>
                <c:pt idx="8">
                  <c:v>10 RIPLEY RD </c:v>
                </c:pt>
                <c:pt idx="9">
                  <c:v>181 LEXINGTON ST </c:v>
                </c:pt>
                <c:pt idx="10">
                  <c:v>190 LEXINGTON ST </c:v>
                </c:pt>
                <c:pt idx="11">
                  <c:v>177 LEXINGTON ST </c:v>
                </c:pt>
                <c:pt idx="12">
                  <c:v>172 LEXINGTON ST </c:v>
                </c:pt>
                <c:pt idx="13">
                  <c:v>174 LEXINGTON ST </c:v>
                </c:pt>
                <c:pt idx="14">
                  <c:v>201 LEXINGTON ST </c:v>
                </c:pt>
                <c:pt idx="15">
                  <c:v>206 LEXINGTON ST </c:v>
                </c:pt>
                <c:pt idx="16">
                  <c:v>195 LEXINGTON ST </c:v>
                </c:pt>
                <c:pt idx="17">
                  <c:v>10-12 RUSSELL TERR </c:v>
                </c:pt>
                <c:pt idx="18">
                  <c:v>13-15 RUSSELL TERR </c:v>
                </c:pt>
                <c:pt idx="19">
                  <c:v>184 WHITE ST </c:v>
                </c:pt>
                <c:pt idx="20">
                  <c:v>14-16 RUSSELL TERR </c:v>
                </c:pt>
                <c:pt idx="21">
                  <c:v>837-837A BELMONT ST </c:v>
                </c:pt>
                <c:pt idx="22">
                  <c:v>11 RIPLEY RD </c:v>
                </c:pt>
                <c:pt idx="23">
                  <c:v>11 RIPLEY RD </c:v>
                </c:pt>
                <c:pt idx="24">
                  <c:v>18-20 RUSSELL TERR </c:v>
                </c:pt>
                <c:pt idx="25">
                  <c:v>839 BELMONT ST </c:v>
                </c:pt>
                <c:pt idx="26">
                  <c:v>9-11 RUSSELL TERR </c:v>
                </c:pt>
                <c:pt idx="27">
                  <c:v>177-179 WHITE ST </c:v>
                </c:pt>
                <c:pt idx="28">
                  <c:v>847-849 BELMONT ST </c:v>
                </c:pt>
                <c:pt idx="29">
                  <c:v>192-194 WHITE ST </c:v>
                </c:pt>
                <c:pt idx="30">
                  <c:v>29 RIPLEY RD </c:v>
                </c:pt>
                <c:pt idx="31">
                  <c:v>189 WHITE ST </c:v>
                </c:pt>
                <c:pt idx="32">
                  <c:v>213-215 WHITE ST </c:v>
                </c:pt>
                <c:pt idx="33">
                  <c:v>28-30 RIPLEY RD, </c:v>
                </c:pt>
                <c:pt idx="34">
                  <c:v>5 RIPLEY RD</c:v>
                </c:pt>
                <c:pt idx="35">
                  <c:v>182-184 LEXINGTON ST </c:v>
                </c:pt>
                <c:pt idx="36">
                  <c:v>23-25 RIPLEY RD </c:v>
                </c:pt>
                <c:pt idx="37">
                  <c:v>197-199 WHITE ST </c:v>
                </c:pt>
                <c:pt idx="38">
                  <c:v>223 WHITE ST </c:v>
                </c:pt>
                <c:pt idx="39">
                  <c:v>223A WHITE ST </c:v>
                </c:pt>
                <c:pt idx="40">
                  <c:v>225 WHITE ST </c:v>
                </c:pt>
                <c:pt idx="41">
                  <c:v>193-195 WHITE ST </c:v>
                </c:pt>
                <c:pt idx="42">
                  <c:v>229 WHITE ST </c:v>
                </c:pt>
                <c:pt idx="43">
                  <c:v>227 WHITE ST </c:v>
                </c:pt>
                <c:pt idx="44">
                  <c:v>214-216 LEXINGTON ST</c:v>
                </c:pt>
                <c:pt idx="45">
                  <c:v>220 LEXINGTON ST </c:v>
                </c:pt>
                <c:pt idx="46">
                  <c:v>8-10 HOLT ST</c:v>
                </c:pt>
                <c:pt idx="47">
                  <c:v>183-185 WHITE ST</c:v>
                </c:pt>
                <c:pt idx="48">
                  <c:v>21-23 RUSSELL TERR</c:v>
                </c:pt>
                <c:pt idx="49">
                  <c:v>4 RIPLEY RD/207 WHITE ST</c:v>
                </c:pt>
              </c:strCache>
            </c:strRef>
          </c:cat>
          <c:val>
            <c:numRef>
              <c:f>'TLA All Dwellings '!$C$2:$C$51</c:f>
              <c:numCache>
                <c:formatCode>_(* #,##0_);_(* \(#,##0\);_(* "-"??_);_(@_)</c:formatCode>
                <c:ptCount val="50"/>
                <c:pt idx="0">
                  <c:v>873</c:v>
                </c:pt>
                <c:pt idx="1">
                  <c:v>1376</c:v>
                </c:pt>
                <c:pt idx="2">
                  <c:v>1428</c:v>
                </c:pt>
                <c:pt idx="3">
                  <c:v>1596</c:v>
                </c:pt>
                <c:pt idx="4">
                  <c:v>1780</c:v>
                </c:pt>
                <c:pt idx="5">
                  <c:v>1788</c:v>
                </c:pt>
                <c:pt idx="6">
                  <c:v>1857</c:v>
                </c:pt>
                <c:pt idx="7">
                  <c:v>1964</c:v>
                </c:pt>
                <c:pt idx="8">
                  <c:v>2113</c:v>
                </c:pt>
                <c:pt idx="9">
                  <c:v>2288</c:v>
                </c:pt>
                <c:pt idx="10">
                  <c:v>2388</c:v>
                </c:pt>
                <c:pt idx="11">
                  <c:v>2459</c:v>
                </c:pt>
                <c:pt idx="12">
                  <c:v>2682</c:v>
                </c:pt>
                <c:pt idx="13">
                  <c:v>2700</c:v>
                </c:pt>
                <c:pt idx="14">
                  <c:v>3099</c:v>
                </c:pt>
                <c:pt idx="15">
                  <c:v>3169</c:v>
                </c:pt>
                <c:pt idx="16">
                  <c:v>3487</c:v>
                </c:pt>
                <c:pt idx="17">
                  <c:v>1702</c:v>
                </c:pt>
                <c:pt idx="18" formatCode="General">
                  <c:v>1702</c:v>
                </c:pt>
                <c:pt idx="19">
                  <c:v>1906</c:v>
                </c:pt>
                <c:pt idx="20">
                  <c:v>1954</c:v>
                </c:pt>
                <c:pt idx="21">
                  <c:v>2064</c:v>
                </c:pt>
                <c:pt idx="22">
                  <c:v>2168</c:v>
                </c:pt>
                <c:pt idx="23">
                  <c:v>2168</c:v>
                </c:pt>
                <c:pt idx="24">
                  <c:v>2228</c:v>
                </c:pt>
                <c:pt idx="25">
                  <c:v>2304</c:v>
                </c:pt>
                <c:pt idx="26" formatCode="General">
                  <c:v>2340</c:v>
                </c:pt>
                <c:pt idx="27">
                  <c:v>2430</c:v>
                </c:pt>
                <c:pt idx="28">
                  <c:v>2431</c:v>
                </c:pt>
                <c:pt idx="29">
                  <c:v>2486</c:v>
                </c:pt>
                <c:pt idx="30">
                  <c:v>2571</c:v>
                </c:pt>
                <c:pt idx="31">
                  <c:v>2658</c:v>
                </c:pt>
                <c:pt idx="32">
                  <c:v>2676</c:v>
                </c:pt>
                <c:pt idx="33">
                  <c:v>2726</c:v>
                </c:pt>
                <c:pt idx="34">
                  <c:v>2780</c:v>
                </c:pt>
                <c:pt idx="35">
                  <c:v>2866</c:v>
                </c:pt>
                <c:pt idx="36">
                  <c:v>3019</c:v>
                </c:pt>
                <c:pt idx="37">
                  <c:v>3071</c:v>
                </c:pt>
                <c:pt idx="38">
                  <c:v>3083</c:v>
                </c:pt>
                <c:pt idx="39">
                  <c:v>3157</c:v>
                </c:pt>
                <c:pt idx="40">
                  <c:v>3203</c:v>
                </c:pt>
                <c:pt idx="41">
                  <c:v>3221</c:v>
                </c:pt>
                <c:pt idx="42" formatCode="General">
                  <c:v>3430</c:v>
                </c:pt>
                <c:pt idx="43">
                  <c:v>3504</c:v>
                </c:pt>
                <c:pt idx="44">
                  <c:v>4044</c:v>
                </c:pt>
                <c:pt idx="45">
                  <c:v>4143</c:v>
                </c:pt>
                <c:pt idx="46">
                  <c:v>4363</c:v>
                </c:pt>
                <c:pt idx="47">
                  <c:v>4558</c:v>
                </c:pt>
                <c:pt idx="48">
                  <c:v>4836</c:v>
                </c:pt>
                <c:pt idx="49">
                  <c:v>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979-C545-8537-467C1412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289983"/>
        <c:axId val="1"/>
      </c:barChart>
      <c:catAx>
        <c:axId val="162628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 anchor="t" anchorCtr="1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8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02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effectLst/>
              </a:rPr>
              <a:t>22 Ripley Road </a:t>
            </a:r>
            <a:r>
              <a:rPr lang="en-US"/>
              <a:t>Abutters FAR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81231006153313E-2"/>
          <c:y val="0.16321939921850623"/>
          <c:w val="0.93676472550228573"/>
          <c:h val="0.54024575407098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'TLA FAR All Dwellings'!$E$1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9-EE9F-4501-BF54-50EB9375AE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8-EE9F-4501-BF54-50EB9375AEF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30C2-4303-8877-E8C4DB6FEA9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87FC-F345-AF0C-31D55532C1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A-EE9F-4501-BF54-50EB9375AEF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87FC-F345-AF0C-31D55532C17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87FC-F345-AF0C-31D55532C17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87FC-F345-AF0C-31D55532C17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B-EE9F-4501-BF54-50EB9375AEF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C-EE9F-4501-BF54-50EB9375AEF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30C2-4303-8877-E8C4DB6FEA9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D-EE9F-4501-BF54-50EB9375AEF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E-EE9F-4501-BF54-50EB9375AEF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6F-EE9F-4501-BF54-50EB9375AEF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70-EE9F-4501-BF54-50EB9375AEF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71-EE9F-4501-BF54-50EB9375AEF6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30C2-4303-8877-E8C4DB6FEA95}"/>
              </c:ext>
            </c:extLst>
          </c:dPt>
          <c:dPt>
            <c:idx val="1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7FC-F345-AF0C-31D55532C17B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30C2-4303-8877-E8C4DB6FEA95}"/>
              </c:ext>
            </c:extLst>
          </c:dPt>
          <c:dPt>
            <c:idx val="20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30C2-4303-8877-E8C4DB6FEA95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30C2-4303-8877-E8C4DB6FEA95}"/>
              </c:ext>
            </c:extLst>
          </c:dPt>
          <c:dPt>
            <c:idx val="2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30C2-4303-8877-E8C4DB6FEA95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30C2-4303-8877-E8C4DB6FEA9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3-30C2-4303-8877-E8C4DB6FEA9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30C2-4303-8877-E8C4DB6FEA95}"/>
              </c:ext>
            </c:extLst>
          </c:dPt>
          <c:dPt>
            <c:idx val="26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5-30C2-4303-8877-E8C4DB6FEA95}"/>
              </c:ext>
            </c:extLst>
          </c:dPt>
          <c:dPt>
            <c:idx val="2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30C2-4303-8877-E8C4DB6FEA95}"/>
              </c:ext>
            </c:extLst>
          </c:dPt>
          <c:dPt>
            <c:idx val="2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30C2-4303-8877-E8C4DB6FEA95}"/>
              </c:ext>
            </c:extLst>
          </c:dPt>
          <c:dPt>
            <c:idx val="2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30C2-4303-8877-E8C4DB6FEA95}"/>
              </c:ext>
            </c:extLst>
          </c:dPt>
          <c:dPt>
            <c:idx val="30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30C2-4303-8877-E8C4DB6FEA95}"/>
              </c:ext>
            </c:extLst>
          </c:dPt>
          <c:dPt>
            <c:idx val="31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30C2-4303-8877-E8C4DB6FEA95}"/>
              </c:ext>
            </c:extLst>
          </c:dPt>
          <c:dPt>
            <c:idx val="3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30C2-4303-8877-E8C4DB6FEA95}"/>
              </c:ext>
            </c:extLst>
          </c:dPt>
          <c:dPt>
            <c:idx val="3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30C2-4303-8877-E8C4DB6FEA95}"/>
              </c:ext>
            </c:extLst>
          </c:dPt>
          <c:dPt>
            <c:idx val="3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30C2-4303-8877-E8C4DB6FEA95}"/>
              </c:ext>
            </c:extLst>
          </c:dPt>
          <c:dPt>
            <c:idx val="35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30C2-4303-8877-E8C4DB6FEA95}"/>
              </c:ext>
            </c:extLst>
          </c:dPt>
          <c:dPt>
            <c:idx val="36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7FC-F345-AF0C-31D55532C17B}"/>
              </c:ext>
            </c:extLst>
          </c:dPt>
          <c:dPt>
            <c:idx val="3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30C2-4303-8877-E8C4DB6FEA95}"/>
              </c:ext>
            </c:extLst>
          </c:dPt>
          <c:dPt>
            <c:idx val="3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30C2-4303-8877-E8C4DB6FEA95}"/>
              </c:ext>
            </c:extLst>
          </c:dPt>
          <c:dPt>
            <c:idx val="3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30C2-4303-8877-E8C4DB6FEA95}"/>
              </c:ext>
            </c:extLst>
          </c:dPt>
          <c:dPt>
            <c:idx val="40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7FC-F345-AF0C-31D55532C17B}"/>
              </c:ext>
            </c:extLst>
          </c:dPt>
          <c:dPt>
            <c:idx val="41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2-30C2-4303-8877-E8C4DB6FEA95}"/>
              </c:ext>
            </c:extLst>
          </c:dPt>
          <c:dPt>
            <c:idx val="4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30C2-4303-8877-E8C4DB6FEA95}"/>
              </c:ext>
            </c:extLst>
          </c:dPt>
          <c:dPt>
            <c:idx val="4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7FC-F345-AF0C-31D55532C17B}"/>
              </c:ext>
            </c:extLst>
          </c:dPt>
          <c:dPt>
            <c:idx val="4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30C2-4303-8877-E8C4DB6FEA95}"/>
              </c:ext>
            </c:extLst>
          </c:dPt>
          <c:dPt>
            <c:idx val="45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7FC-F345-AF0C-31D55532C17B}"/>
              </c:ext>
            </c:extLst>
          </c:dPt>
          <c:dPt>
            <c:idx val="46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7FC-F345-AF0C-31D55532C17B}"/>
              </c:ext>
            </c:extLst>
          </c:dPt>
          <c:dPt>
            <c:idx val="47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7FC-F345-AF0C-31D55532C17B}"/>
              </c:ext>
            </c:extLst>
          </c:dPt>
          <c:dPt>
            <c:idx val="48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7FC-F345-AF0C-31D55532C17B}"/>
              </c:ext>
            </c:extLst>
          </c:dPt>
          <c:dPt>
            <c:idx val="49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87FC-F345-AF0C-31D55532C17B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7FC-F345-AF0C-31D55532C17B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87FC-F345-AF0C-31D55532C17B}"/>
              </c:ext>
            </c:extLst>
          </c:dPt>
          <c:dPt>
            <c:idx val="5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87FC-F345-AF0C-31D55532C17B}"/>
              </c:ext>
            </c:extLst>
          </c:dPt>
          <c:dPt>
            <c:idx val="5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87FC-F345-AF0C-31D55532C17B}"/>
              </c:ext>
            </c:extLst>
          </c:dPt>
          <c:dPt>
            <c:idx val="5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87FC-F345-AF0C-31D55532C17B}"/>
              </c:ext>
            </c:extLst>
          </c:dPt>
          <c:dPt>
            <c:idx val="55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87FC-F345-AF0C-31D55532C17B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7FC-F345-AF0C-31D55532C17B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7FC-F345-AF0C-31D55532C17B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7FC-F345-AF0C-31D55532C17B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7FC-F345-AF0C-31D55532C17B}"/>
              </c:ext>
            </c:extLst>
          </c:dPt>
          <c:dPt>
            <c:idx val="66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87FC-F345-AF0C-31D55532C17B}"/>
              </c:ext>
            </c:extLst>
          </c:dPt>
          <c:dLbls>
            <c:dLbl>
              <c:idx val="3"/>
              <c:layout>
                <c:manualLayout>
                  <c:x val="2.2422487930992881E-3"/>
                  <c:y val="-9.7087362147412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C2-4303-8877-E8C4DB6FEA95}"/>
                </c:ext>
              </c:extLst>
            </c:dLbl>
            <c:dLbl>
              <c:idx val="13"/>
              <c:layout>
                <c:manualLayout>
                  <c:x val="-4.4844975861986309E-3"/>
                  <c:y val="-0.13160731313315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EE9F-4501-BF54-50EB9375AE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FAR All Dwellings'!$A$2:$A$51</c:f>
              <c:strCache>
                <c:ptCount val="50"/>
                <c:pt idx="0">
                  <c:v>217 WHITE ST </c:v>
                </c:pt>
                <c:pt idx="1">
                  <c:v>169 LEXINGTON ST </c:v>
                </c:pt>
                <c:pt idx="2">
                  <c:v>196 WHITE ST </c:v>
                </c:pt>
                <c:pt idx="3">
                  <c:v>22 RIPLEY RD EXISTING</c:v>
                </c:pt>
                <c:pt idx="4">
                  <c:v>190 LEXINGTON ST </c:v>
                </c:pt>
                <c:pt idx="5">
                  <c:v>174 LEXINGTON ST </c:v>
                </c:pt>
                <c:pt idx="6">
                  <c:v>841 BELMONT ST </c:v>
                </c:pt>
                <c:pt idx="7">
                  <c:v>172 LEXINGTON ST </c:v>
                </c:pt>
                <c:pt idx="8">
                  <c:v>181 LEXINGTON ST </c:v>
                </c:pt>
                <c:pt idx="9">
                  <c:v>177 LEXINGTON ST </c:v>
                </c:pt>
                <c:pt idx="10">
                  <c:v>201 LEXINGTON ST </c:v>
                </c:pt>
                <c:pt idx="11">
                  <c:v>195 LEXINGTON ST </c:v>
                </c:pt>
                <c:pt idx="12">
                  <c:v>10 RIPLEY RD </c:v>
                </c:pt>
                <c:pt idx="13">
                  <c:v>22 RIPLEY RD PROPOSED</c:v>
                </c:pt>
                <c:pt idx="14">
                  <c:v>206 LEXINGTON ST </c:v>
                </c:pt>
                <c:pt idx="15">
                  <c:v>17 RIPLEY RD </c:v>
                </c:pt>
                <c:pt idx="16">
                  <c:v>16 RIPLEY RD </c:v>
                </c:pt>
                <c:pt idx="17">
                  <c:v>13-15 RUSSELL TERR </c:v>
                </c:pt>
                <c:pt idx="18">
                  <c:v>213-215 WHITE ST </c:v>
                </c:pt>
                <c:pt idx="19">
                  <c:v>177-179 WHITE ST </c:v>
                </c:pt>
                <c:pt idx="20">
                  <c:v>11 RIPLEY RD </c:v>
                </c:pt>
                <c:pt idx="21">
                  <c:v>11 RIPLEY RD </c:v>
                </c:pt>
                <c:pt idx="22">
                  <c:v>223A WHITE ST </c:v>
                </c:pt>
                <c:pt idx="23">
                  <c:v>21-23 RUSSELL TERR</c:v>
                </c:pt>
                <c:pt idx="24">
                  <c:v>837-837A BELMONT ST </c:v>
                </c:pt>
                <c:pt idx="25">
                  <c:v>189 WHITE ST </c:v>
                </c:pt>
                <c:pt idx="26">
                  <c:v>184 WHITE ST </c:v>
                </c:pt>
                <c:pt idx="27">
                  <c:v>10-12 RUSSELL TERR </c:v>
                </c:pt>
                <c:pt idx="28">
                  <c:v>847-849 BELMONT ST </c:v>
                </c:pt>
                <c:pt idx="29">
                  <c:v>839 BELMONT ST </c:v>
                </c:pt>
                <c:pt idx="30">
                  <c:v>220 LEXINGTON ST </c:v>
                </c:pt>
                <c:pt idx="31">
                  <c:v>192-194 WHITE ST </c:v>
                </c:pt>
                <c:pt idx="32">
                  <c:v>14-16 RUSSELL TERR </c:v>
                </c:pt>
                <c:pt idx="33">
                  <c:v>193-195 WHITE ST </c:v>
                </c:pt>
                <c:pt idx="34">
                  <c:v>9-11 RUSSELL TERR </c:v>
                </c:pt>
                <c:pt idx="35">
                  <c:v>29 RIPLEY RD </c:v>
                </c:pt>
                <c:pt idx="36">
                  <c:v>182-184 LEXINGTON ST </c:v>
                </c:pt>
                <c:pt idx="37">
                  <c:v>183-185 WHITE ST</c:v>
                </c:pt>
                <c:pt idx="38">
                  <c:v>28-30 RIPLEY RD, </c:v>
                </c:pt>
                <c:pt idx="39">
                  <c:v>23-25 RIPLEY RD </c:v>
                </c:pt>
                <c:pt idx="40">
                  <c:v>18-20 RUSSELL TERR </c:v>
                </c:pt>
                <c:pt idx="41">
                  <c:v>223 WHITE ST </c:v>
                </c:pt>
                <c:pt idx="42">
                  <c:v>197-199 WHITE ST </c:v>
                </c:pt>
                <c:pt idx="43">
                  <c:v>8-10 HOLT ST</c:v>
                </c:pt>
                <c:pt idx="44">
                  <c:v>214-216 LEXINGTON ST</c:v>
                </c:pt>
                <c:pt idx="45">
                  <c:v>4 RIPLEY RD/207 WHITE ST</c:v>
                </c:pt>
                <c:pt idx="46">
                  <c:v>225 WHITE ST </c:v>
                </c:pt>
                <c:pt idx="47">
                  <c:v>229 WHITE ST </c:v>
                </c:pt>
                <c:pt idx="48">
                  <c:v>227 WHITE ST </c:v>
                </c:pt>
                <c:pt idx="49">
                  <c:v>5 RIPLEY RD</c:v>
                </c:pt>
              </c:strCache>
            </c:strRef>
          </c:cat>
          <c:val>
            <c:numRef>
              <c:f>'TLA FAR All Dwellings'!$E$2:$E$51</c:f>
              <c:numCache>
                <c:formatCode>0.00</c:formatCode>
                <c:ptCount val="50"/>
                <c:pt idx="0">
                  <c:v>8.7317463492698547E-2</c:v>
                </c:pt>
                <c:pt idx="1">
                  <c:v>0.21425694724124045</c:v>
                </c:pt>
                <c:pt idx="2">
                  <c:v>0.22277691107644307</c:v>
                </c:pt>
                <c:pt idx="3">
                  <c:v>0.24828581739444244</c:v>
                </c:pt>
                <c:pt idx="4">
                  <c:v>0.26714397583622329</c:v>
                </c:pt>
                <c:pt idx="5">
                  <c:v>0.28505067567567566</c:v>
                </c:pt>
                <c:pt idx="6">
                  <c:v>0.291015625</c:v>
                </c:pt>
                <c:pt idx="7">
                  <c:v>0.29809936645548518</c:v>
                </c:pt>
                <c:pt idx="8">
                  <c:v>0.30042016806722688</c:v>
                </c:pt>
                <c:pt idx="9">
                  <c:v>0.31388817972938471</c:v>
                </c:pt>
                <c:pt idx="10">
                  <c:v>0.3228125</c:v>
                </c:pt>
                <c:pt idx="11">
                  <c:v>0.34870000000000001</c:v>
                </c:pt>
                <c:pt idx="12">
                  <c:v>0.35340357919384513</c:v>
                </c:pt>
                <c:pt idx="13">
                  <c:v>0.35438469866474198</c:v>
                </c:pt>
                <c:pt idx="14">
                  <c:v>0.38116430117873468</c:v>
                </c:pt>
                <c:pt idx="15">
                  <c:v>0.41051660516605165</c:v>
                </c:pt>
                <c:pt idx="16">
                  <c:v>0.46401799100449775</c:v>
                </c:pt>
                <c:pt idx="17">
                  <c:v>0.25203613208944176</c:v>
                </c:pt>
                <c:pt idx="18">
                  <c:v>0.26754649070185965</c:v>
                </c:pt>
                <c:pt idx="19">
                  <c:v>0.28588235294117648</c:v>
                </c:pt>
                <c:pt idx="20">
                  <c:v>0.37809557028252527</c:v>
                </c:pt>
                <c:pt idx="21">
                  <c:v>0.37809557028252527</c:v>
                </c:pt>
                <c:pt idx="22">
                  <c:v>0.39660804020100504</c:v>
                </c:pt>
                <c:pt idx="23">
                  <c:v>0.39704433497536945</c:v>
                </c:pt>
                <c:pt idx="24">
                  <c:v>0.41747572815533979</c:v>
                </c:pt>
                <c:pt idx="25">
                  <c:v>0.42609810836806666</c:v>
                </c:pt>
                <c:pt idx="26">
                  <c:v>0.43705572116487046</c:v>
                </c:pt>
                <c:pt idx="27">
                  <c:v>0.44520010462987181</c:v>
                </c:pt>
                <c:pt idx="28">
                  <c:v>0.46357742181540806</c:v>
                </c:pt>
                <c:pt idx="29">
                  <c:v>0.48301886792452831</c:v>
                </c:pt>
                <c:pt idx="30">
                  <c:v>0.49903637677668033</c:v>
                </c:pt>
                <c:pt idx="31">
                  <c:v>0.50518187360292621</c:v>
                </c:pt>
                <c:pt idx="32">
                  <c:v>0.51125065410779702</c:v>
                </c:pt>
                <c:pt idx="33">
                  <c:v>0.51544247079532723</c:v>
                </c:pt>
                <c:pt idx="34">
                  <c:v>0.53061224489795922</c:v>
                </c:pt>
                <c:pt idx="35">
                  <c:v>0.55266552020636284</c:v>
                </c:pt>
                <c:pt idx="36">
                  <c:v>0.56673917342297808</c:v>
                </c:pt>
                <c:pt idx="37">
                  <c:v>0.56974999999999998</c:v>
                </c:pt>
                <c:pt idx="38">
                  <c:v>0.57999999999999996</c:v>
                </c:pt>
                <c:pt idx="39">
                  <c:v>0.58712563204978607</c:v>
                </c:pt>
                <c:pt idx="40">
                  <c:v>0.5925531914893617</c:v>
                </c:pt>
                <c:pt idx="41">
                  <c:v>0.61170634920634925</c:v>
                </c:pt>
                <c:pt idx="42">
                  <c:v>0.61641910879164996</c:v>
                </c:pt>
                <c:pt idx="43">
                  <c:v>0.69253968253968257</c:v>
                </c:pt>
                <c:pt idx="44">
                  <c:v>0.70947368421052637</c:v>
                </c:pt>
                <c:pt idx="45">
                  <c:v>0.72899999999999998</c:v>
                </c:pt>
                <c:pt idx="46">
                  <c:v>0.83782369866596917</c:v>
                </c:pt>
                <c:pt idx="47">
                  <c:v>0.84691358024691354</c:v>
                </c:pt>
                <c:pt idx="48">
                  <c:v>0.91607843137254907</c:v>
                </c:pt>
                <c:pt idx="49">
                  <c:v>0.92666666666666664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7FC-F345-AF0C-31D55532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20121951"/>
        <c:axId val="1"/>
      </c:barChart>
      <c:catAx>
        <c:axId val="16201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0121951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291353</xdr:colOff>
      <xdr:row>0</xdr:row>
      <xdr:rowOff>127747</xdr:rowOff>
    </xdr:from>
    <xdr:to>
      <xdr:col>30</xdr:col>
      <xdr:colOff>78441</xdr:colOff>
      <xdr:row>40</xdr:row>
      <xdr:rowOff>168088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69A7F07-951B-D241-B63C-8496DAC7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11206</xdr:colOff>
      <xdr:row>37</xdr:row>
      <xdr:rowOff>151733</xdr:rowOff>
    </xdr:from>
    <xdr:to>
      <xdr:col>24</xdr:col>
      <xdr:colOff>394607</xdr:colOff>
      <xdr:row>39</xdr:row>
      <xdr:rowOff>136608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D78B76B-099C-0244-8C79-3E5740ECEF07}"/>
            </a:ext>
          </a:extLst>
        </xdr:cNvPr>
        <xdr:cNvSpPr txBox="1"/>
      </xdr:nvSpPr>
      <xdr:spPr>
        <a:xfrm>
          <a:off x="8284349" y="7200233"/>
          <a:ext cx="8574901" cy="3658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effectLst/>
              <a:latin typeface="+mn-lt"/>
              <a:ea typeface="+mn-ea"/>
              <a:cs typeface="+mn-cs"/>
            </a:rPr>
            <a:t>Red Bar = 22 Ripley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Road       Blue Bar = Single-Family Dwellings        Purple Bar = 2-Family Dwellings</a:t>
          </a:r>
          <a:endParaRPr lang="en-US" sz="2000">
            <a:effectLst/>
          </a:endParaRPr>
        </a:p>
        <a:p>
          <a:pPr algn="ctr"/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228597</xdr:colOff>
      <xdr:row>2</xdr:row>
      <xdr:rowOff>152398</xdr:rowOff>
    </xdr:from>
    <xdr:to>
      <xdr:col>35</xdr:col>
      <xdr:colOff>9524</xdr:colOff>
      <xdr:row>33</xdr:row>
      <xdr:rowOff>133349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33CCC2F-485E-894B-8F91-A2821DA03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0.17803</cdr:x>
      <cdr:y>0.88194</cdr:y>
    </cdr:from>
    <cdr:to>
      <cdr:x>0.72928</cdr:x>
      <cdr:y>0.95875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9903" y="5191497"/>
          <a:ext cx="9319944" cy="452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effectLst/>
              <a:latin typeface="+mn-lt"/>
              <a:ea typeface="+mn-ea"/>
              <a:cs typeface="+mn-cs"/>
            </a:rPr>
            <a:t>Red Bar = 22 Ripley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Road         Blue Bar = Single-Family Dwellings             Purple Bar = 2-Family Dwellings</a:t>
          </a:r>
          <a:endParaRPr lang="en-US" sz="2000">
            <a:effectLst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D41B51-34D4-2444-8154-4A0ACE9564B9}" name="Table13" displayName="Table13" ref="A1:E51" totalsRowShown="0">
  <autoFilter ref="A1:E51" xr:uid="{00000000-0009-0000-0100-000001000000}"/>
  <sortState xmlns:xlrd2="http://schemas.microsoft.com/office/spreadsheetml/2017/richdata2" ref="A2:E51">
    <sortCondition ref="B1:B51"/>
  </sortState>
  <tableColumns count="5">
    <tableColumn id="1" xr3:uid="{7367AACD-2BC4-384D-B0C8-806AC8662D63}" name="Address"/>
    <tableColumn id="5" xr3:uid="{62FB0CE0-DB69-214D-AA09-A74D1349B444}" name="Use" dataDxfId="9"/>
    <tableColumn id="2" xr3:uid="{C5B5B8DF-6C5C-D048-A1D4-E91D3224CE0B}" name="TLA" dataDxfId="8" dataCellStyle="Comma"/>
    <tableColumn id="3" xr3:uid="{27664BCF-7552-A045-809E-A539FF2A15A8}" name="Lot Size" dataDxfId="7" dataCellStyle="Comma"/>
    <tableColumn id="4" xr3:uid="{EE45ACCF-ADEE-884D-8961-66A3C7CE9101}" name="FAR" dataDxfId="6">
      <calculatedColumnFormula>C2/D2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68CB3E-08B8-D54E-8E7E-F81457EA6E2A}" name="Table145" displayName="Table145" ref="A1:E51" totalsRowShown="0" dataDxfId="5">
  <autoFilter ref="A1:E51" xr:uid="{00000000-0009-0000-0100-000003000000}"/>
  <sortState xmlns:xlrd2="http://schemas.microsoft.com/office/spreadsheetml/2017/richdata2" ref="A2:E51">
    <sortCondition ref="B1:B51"/>
  </sortState>
  <tableColumns count="5">
    <tableColumn id="1" xr3:uid="{319D77B9-6C52-C947-A314-E57DC64FD1E5}" name="Address" dataDxfId="4"/>
    <tableColumn id="5" xr3:uid="{C025A2C6-86D8-4748-AEE9-209CD73B7D1F}" name=" Use" dataDxfId="3"/>
    <tableColumn id="2" xr3:uid="{9792B47D-C281-0348-A721-33F45333528A}" name="TLA" dataDxfId="2" dataCellStyle="Comma"/>
    <tableColumn id="3" xr3:uid="{1F820F62-FF6B-6643-BFB2-77C0E470A93D}" name="Lot Size" dataDxfId="1" dataCellStyle="Comma"/>
    <tableColumn id="4" xr3:uid="{45B43871-BF75-DD4C-B6AB-2E5D5FC81A8D}" name="FAR" dataDxfId="0">
      <calculatedColumnFormula>C2/D2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3EE6-33FC-3B4A-A883-7C97024682B6}">
  <dimension ref="A1:AG68"/>
  <sheetViews>
    <sheetView tabSelected="1" topLeftCell="B6" zoomScale="85" zoomScaleNormal="85" workbookViewId="0">
      <selection activeCell="I47" sqref="I47"/>
    </sheetView>
  </sheetViews>
  <sheetFormatPr defaultColWidth="11.42578125" defaultRowHeight="15" x14ac:dyDescent="0.25"/>
  <cols>
    <col min="1" max="1" width="25" customWidth="1"/>
    <col min="2" max="2" width="11.42578125" customWidth="1"/>
    <col min="3" max="3" width="11.42578125" style="17" customWidth="1"/>
    <col min="4" max="4" width="17.42578125" style="17" customWidth="1"/>
    <col min="5" max="5" width="14.85546875" style="2" customWidth="1"/>
    <col min="6" max="31" width="8.85546875" customWidth="1"/>
    <col min="32" max="32" width="10.7109375" customWidth="1"/>
    <col min="33" max="257" width="8.85546875" customWidth="1"/>
  </cols>
  <sheetData>
    <row r="1" spans="1:33" x14ac:dyDescent="0.25">
      <c r="A1" s="1" t="s">
        <v>0</v>
      </c>
      <c r="B1" s="1" t="s">
        <v>6</v>
      </c>
      <c r="C1" s="16" t="s">
        <v>1</v>
      </c>
      <c r="D1" s="16" t="s">
        <v>5</v>
      </c>
      <c r="E1" s="5" t="s">
        <v>2</v>
      </c>
    </row>
    <row r="2" spans="1:33" x14ac:dyDescent="0.25">
      <c r="A2" t="s">
        <v>24</v>
      </c>
      <c r="B2" s="9">
        <v>101</v>
      </c>
      <c r="C2" s="17">
        <v>873</v>
      </c>
      <c r="D2" s="17">
        <v>9998</v>
      </c>
      <c r="E2" s="4">
        <f>C2/D2</f>
        <v>8.7317463492698547E-2</v>
      </c>
      <c r="AE2" s="9">
        <v>1</v>
      </c>
      <c r="AF2" s="11">
        <f>AE2/16</f>
        <v>6.25E-2</v>
      </c>
      <c r="AG2" s="10">
        <f>ROUNDDOWN(AF2,1)</f>
        <v>0</v>
      </c>
    </row>
    <row r="3" spans="1:33" x14ac:dyDescent="0.25">
      <c r="A3" s="6" t="s">
        <v>51</v>
      </c>
      <c r="B3" s="12">
        <v>101</v>
      </c>
      <c r="C3" s="18">
        <v>1376</v>
      </c>
      <c r="D3" s="18">
        <v>5542</v>
      </c>
      <c r="E3" s="7">
        <f>C3/D3</f>
        <v>0.24828581739444244</v>
      </c>
      <c r="AE3" s="9">
        <v>2</v>
      </c>
      <c r="AF3" s="11">
        <f t="shared" ref="AF3:AF17" si="0">AE3/16</f>
        <v>0.125</v>
      </c>
      <c r="AG3" s="10">
        <f>ROUNDDOWN(AF3,1)</f>
        <v>0.1</v>
      </c>
    </row>
    <row r="4" spans="1:33" x14ac:dyDescent="0.25">
      <c r="A4" t="s">
        <v>27</v>
      </c>
      <c r="B4" s="9">
        <v>101</v>
      </c>
      <c r="C4" s="17">
        <v>1428</v>
      </c>
      <c r="D4" s="17">
        <v>6410</v>
      </c>
      <c r="E4" s="4">
        <f>C4/D4</f>
        <v>0.22277691107644307</v>
      </c>
      <c r="AE4" s="9">
        <v>3</v>
      </c>
      <c r="AF4" s="11">
        <f t="shared" si="0"/>
        <v>0.1875</v>
      </c>
      <c r="AG4" s="10">
        <f t="shared" ref="AG4:AG17" si="1">ROUNDDOWN(AF4,1)</f>
        <v>0.1</v>
      </c>
    </row>
    <row r="5" spans="1:33" x14ac:dyDescent="0.25">
      <c r="A5" t="s">
        <v>46</v>
      </c>
      <c r="B5" s="9">
        <v>101</v>
      </c>
      <c r="C5" s="17">
        <v>1596</v>
      </c>
      <c r="D5" s="17">
        <v>7449</v>
      </c>
      <c r="E5" s="4">
        <f>C5/D5</f>
        <v>0.21425694724124045</v>
      </c>
      <c r="AE5" s="9">
        <v>4</v>
      </c>
      <c r="AF5" s="11">
        <f t="shared" si="0"/>
        <v>0.25</v>
      </c>
      <c r="AG5" s="10">
        <f t="shared" si="1"/>
        <v>0.2</v>
      </c>
    </row>
    <row r="6" spans="1:33" x14ac:dyDescent="0.25">
      <c r="A6" t="s">
        <v>42</v>
      </c>
      <c r="B6" s="9">
        <v>101</v>
      </c>
      <c r="C6" s="17">
        <v>1780</v>
      </c>
      <c r="D6" s="17">
        <v>4336</v>
      </c>
      <c r="E6" s="4">
        <f>C6/D6</f>
        <v>0.41051660516605165</v>
      </c>
      <c r="AE6" s="9">
        <v>5</v>
      </c>
      <c r="AF6" s="11">
        <f t="shared" si="0"/>
        <v>0.3125</v>
      </c>
      <c r="AG6" s="10">
        <f t="shared" si="1"/>
        <v>0.3</v>
      </c>
    </row>
    <row r="7" spans="1:33" x14ac:dyDescent="0.25">
      <c r="A7" t="s">
        <v>13</v>
      </c>
      <c r="B7" s="9">
        <v>101</v>
      </c>
      <c r="C7" s="17">
        <v>1788</v>
      </c>
      <c r="D7" s="17">
        <v>6144</v>
      </c>
      <c r="E7" s="4">
        <f>C7/D7</f>
        <v>0.291015625</v>
      </c>
      <c r="AE7" s="9">
        <v>6</v>
      </c>
      <c r="AF7" s="11">
        <f t="shared" si="0"/>
        <v>0.375</v>
      </c>
      <c r="AG7" s="10">
        <f t="shared" si="1"/>
        <v>0.3</v>
      </c>
    </row>
    <row r="8" spans="1:33" x14ac:dyDescent="0.25">
      <c r="A8" t="s">
        <v>43</v>
      </c>
      <c r="B8" s="9">
        <v>101</v>
      </c>
      <c r="C8" s="17">
        <v>1857</v>
      </c>
      <c r="D8" s="17">
        <v>4002</v>
      </c>
      <c r="E8" s="4">
        <f>C8/D8</f>
        <v>0.46401799100449775</v>
      </c>
      <c r="AE8" s="12">
        <v>7</v>
      </c>
      <c r="AF8" s="20">
        <f t="shared" si="0"/>
        <v>0.4375</v>
      </c>
      <c r="AG8" s="21">
        <f t="shared" si="1"/>
        <v>0.4</v>
      </c>
    </row>
    <row r="9" spans="1:33" x14ac:dyDescent="0.25">
      <c r="A9" s="6" t="s">
        <v>50</v>
      </c>
      <c r="B9" s="12">
        <v>101</v>
      </c>
      <c r="C9" s="18">
        <v>1964</v>
      </c>
      <c r="D9" s="18">
        <v>5542</v>
      </c>
      <c r="E9" s="7">
        <f>C9/D9</f>
        <v>0.35438469866474198</v>
      </c>
      <c r="AE9" s="9">
        <v>8</v>
      </c>
      <c r="AF9" s="11">
        <f t="shared" si="0"/>
        <v>0.5</v>
      </c>
      <c r="AG9" s="10">
        <f t="shared" si="1"/>
        <v>0.5</v>
      </c>
    </row>
    <row r="10" spans="1:33" x14ac:dyDescent="0.25">
      <c r="A10" t="s">
        <v>28</v>
      </c>
      <c r="B10" s="9">
        <v>101</v>
      </c>
      <c r="C10" s="17">
        <v>2113</v>
      </c>
      <c r="D10" s="17">
        <v>5979</v>
      </c>
      <c r="E10" s="4">
        <f>C10/D10</f>
        <v>0.35340357919384513</v>
      </c>
      <c r="AE10" s="9">
        <v>9</v>
      </c>
      <c r="AF10" s="11">
        <f t="shared" si="0"/>
        <v>0.5625</v>
      </c>
      <c r="AG10" s="10">
        <f t="shared" si="1"/>
        <v>0.5</v>
      </c>
    </row>
    <row r="11" spans="1:33" x14ac:dyDescent="0.25">
      <c r="A11" t="s">
        <v>23</v>
      </c>
      <c r="B11" s="9">
        <v>101</v>
      </c>
      <c r="C11" s="17">
        <v>2288</v>
      </c>
      <c r="D11" s="17">
        <v>7616</v>
      </c>
      <c r="E11" s="4">
        <f>C11/D11</f>
        <v>0.30042016806722688</v>
      </c>
      <c r="AE11" s="9">
        <v>10</v>
      </c>
      <c r="AF11" s="11">
        <f t="shared" si="0"/>
        <v>0.625</v>
      </c>
      <c r="AG11" s="10">
        <f t="shared" si="1"/>
        <v>0.6</v>
      </c>
    </row>
    <row r="12" spans="1:33" x14ac:dyDescent="0.25">
      <c r="A12" t="s">
        <v>29</v>
      </c>
      <c r="B12" s="9">
        <v>101</v>
      </c>
      <c r="C12" s="17">
        <v>2388</v>
      </c>
      <c r="D12" s="17">
        <v>8939</v>
      </c>
      <c r="E12" s="4">
        <f>C12/D12</f>
        <v>0.26714397583622329</v>
      </c>
      <c r="AE12" s="9">
        <v>11</v>
      </c>
      <c r="AF12" s="11">
        <f t="shared" si="0"/>
        <v>0.6875</v>
      </c>
      <c r="AG12" s="10">
        <f t="shared" si="1"/>
        <v>0.6</v>
      </c>
    </row>
    <row r="13" spans="1:33" x14ac:dyDescent="0.25">
      <c r="A13" t="s">
        <v>38</v>
      </c>
      <c r="B13" s="9">
        <v>101</v>
      </c>
      <c r="C13" s="17">
        <v>2459</v>
      </c>
      <c r="D13" s="17">
        <v>7834</v>
      </c>
      <c r="E13" s="4">
        <f>C13/D13</f>
        <v>0.31388817972938471</v>
      </c>
      <c r="AE13" s="9">
        <v>12</v>
      </c>
      <c r="AF13" s="11">
        <f t="shared" si="0"/>
        <v>0.75</v>
      </c>
      <c r="AG13" s="10">
        <f t="shared" si="1"/>
        <v>0.7</v>
      </c>
    </row>
    <row r="14" spans="1:33" x14ac:dyDescent="0.25">
      <c r="A14" t="s">
        <v>30</v>
      </c>
      <c r="B14" s="15">
        <v>101</v>
      </c>
      <c r="C14" s="19">
        <v>2682</v>
      </c>
      <c r="D14" s="19">
        <v>8997</v>
      </c>
      <c r="E14" s="4">
        <f>C14/D14</f>
        <v>0.29809936645548518</v>
      </c>
      <c r="AE14" s="9">
        <v>13</v>
      </c>
      <c r="AF14" s="11">
        <f t="shared" si="0"/>
        <v>0.8125</v>
      </c>
      <c r="AG14" s="10">
        <f t="shared" si="1"/>
        <v>0.8</v>
      </c>
    </row>
    <row r="15" spans="1:33" x14ac:dyDescent="0.25">
      <c r="A15" t="s">
        <v>44</v>
      </c>
      <c r="B15" s="9">
        <v>101</v>
      </c>
      <c r="C15" s="17">
        <v>2700</v>
      </c>
      <c r="D15" s="17">
        <v>9472</v>
      </c>
      <c r="E15" s="4">
        <f>C15/D15</f>
        <v>0.28505067567567566</v>
      </c>
      <c r="AE15" s="9">
        <v>14</v>
      </c>
      <c r="AF15" s="11">
        <f t="shared" si="0"/>
        <v>0.875</v>
      </c>
      <c r="AG15" s="10">
        <f t="shared" si="1"/>
        <v>0.8</v>
      </c>
    </row>
    <row r="16" spans="1:33" x14ac:dyDescent="0.25">
      <c r="A16" t="s">
        <v>15</v>
      </c>
      <c r="B16" s="9">
        <v>101</v>
      </c>
      <c r="C16" s="17">
        <v>3099</v>
      </c>
      <c r="D16" s="17">
        <v>9600</v>
      </c>
      <c r="E16" s="4">
        <f>C16/D16</f>
        <v>0.3228125</v>
      </c>
      <c r="AE16" s="9">
        <v>15</v>
      </c>
      <c r="AF16" s="11">
        <f t="shared" si="0"/>
        <v>0.9375</v>
      </c>
      <c r="AG16" s="10">
        <f t="shared" si="1"/>
        <v>0.9</v>
      </c>
    </row>
    <row r="17" spans="1:33" x14ac:dyDescent="0.25">
      <c r="A17" t="s">
        <v>17</v>
      </c>
      <c r="B17" s="9">
        <v>101</v>
      </c>
      <c r="C17" s="17">
        <v>3169</v>
      </c>
      <c r="D17" s="17">
        <v>8314</v>
      </c>
      <c r="E17" s="4">
        <f>C17/D17</f>
        <v>0.38116430117873468</v>
      </c>
      <c r="AE17" s="9">
        <v>16</v>
      </c>
      <c r="AF17" s="11">
        <f t="shared" si="0"/>
        <v>1</v>
      </c>
      <c r="AG17" s="10">
        <f t="shared" si="1"/>
        <v>1</v>
      </c>
    </row>
    <row r="18" spans="1:33" x14ac:dyDescent="0.25">
      <c r="A18" t="s">
        <v>45</v>
      </c>
      <c r="B18" s="9">
        <v>101</v>
      </c>
      <c r="C18" s="17">
        <v>3487</v>
      </c>
      <c r="D18" s="17">
        <v>10000</v>
      </c>
      <c r="E18" s="4">
        <f>C18/D18</f>
        <v>0.34870000000000001</v>
      </c>
      <c r="AE18" s="9"/>
      <c r="AF18" s="11"/>
      <c r="AG18" s="10"/>
    </row>
    <row r="19" spans="1:33" x14ac:dyDescent="0.25">
      <c r="A19" t="s">
        <v>33</v>
      </c>
      <c r="B19" s="9">
        <v>104</v>
      </c>
      <c r="C19" s="17">
        <v>1702</v>
      </c>
      <c r="D19" s="17">
        <v>3823</v>
      </c>
      <c r="E19" s="4">
        <f>C19/D19</f>
        <v>0.44520010462987181</v>
      </c>
      <c r="AE19" s="9"/>
      <c r="AF19" s="11"/>
      <c r="AG19" s="10"/>
    </row>
    <row r="20" spans="1:33" x14ac:dyDescent="0.25">
      <c r="A20" t="s">
        <v>49</v>
      </c>
      <c r="B20" s="9">
        <v>104</v>
      </c>
      <c r="C20" s="9">
        <v>1702</v>
      </c>
      <c r="D20" s="9">
        <v>6753</v>
      </c>
      <c r="E20" s="4">
        <f>C20/D20</f>
        <v>0.25203613208944176</v>
      </c>
      <c r="AE20" s="9"/>
      <c r="AF20" s="11"/>
      <c r="AG20" s="10"/>
    </row>
    <row r="21" spans="1:33" x14ac:dyDescent="0.25">
      <c r="A21" t="s">
        <v>26</v>
      </c>
      <c r="B21" s="9">
        <v>104</v>
      </c>
      <c r="C21" s="17">
        <v>1906</v>
      </c>
      <c r="D21" s="17">
        <v>4361</v>
      </c>
      <c r="E21" s="4">
        <f>C21/D21</f>
        <v>0.43705572116487046</v>
      </c>
      <c r="AE21" s="9"/>
      <c r="AF21" s="11"/>
      <c r="AG21" s="10"/>
    </row>
    <row r="22" spans="1:33" x14ac:dyDescent="0.25">
      <c r="A22" t="s">
        <v>39</v>
      </c>
      <c r="B22" s="9">
        <v>104</v>
      </c>
      <c r="C22" s="17">
        <v>1954</v>
      </c>
      <c r="D22" s="17">
        <v>3822</v>
      </c>
      <c r="E22" s="4">
        <f>C22/D22</f>
        <v>0.51125065410779702</v>
      </c>
      <c r="AE22" s="9"/>
      <c r="AF22" s="11"/>
      <c r="AG22" s="10"/>
    </row>
    <row r="23" spans="1:33" x14ac:dyDescent="0.25">
      <c r="A23" t="s">
        <v>41</v>
      </c>
      <c r="B23" s="9">
        <v>104</v>
      </c>
      <c r="C23" s="17">
        <v>2064</v>
      </c>
      <c r="D23" s="17">
        <v>4944</v>
      </c>
      <c r="E23" s="4">
        <f>C23/D23</f>
        <v>0.41747572815533979</v>
      </c>
      <c r="AE23" s="9"/>
      <c r="AF23" s="11"/>
      <c r="AG23" s="10"/>
    </row>
    <row r="24" spans="1:33" x14ac:dyDescent="0.25">
      <c r="A24" t="s">
        <v>18</v>
      </c>
      <c r="B24" s="9">
        <v>104</v>
      </c>
      <c r="C24" s="17">
        <v>2168</v>
      </c>
      <c r="D24" s="17">
        <v>5734</v>
      </c>
      <c r="E24" s="4">
        <f>C24/D24</f>
        <v>0.37809557028252527</v>
      </c>
      <c r="AE24" s="9"/>
      <c r="AF24" s="11"/>
      <c r="AG24" s="10"/>
    </row>
    <row r="25" spans="1:33" x14ac:dyDescent="0.25">
      <c r="A25" t="s">
        <v>18</v>
      </c>
      <c r="B25" s="9">
        <v>104</v>
      </c>
      <c r="C25" s="17">
        <v>2168</v>
      </c>
      <c r="D25" s="17">
        <v>5734</v>
      </c>
      <c r="E25" s="4">
        <f>C25/D25</f>
        <v>0.37809557028252527</v>
      </c>
      <c r="AE25" s="9"/>
      <c r="AF25" s="11"/>
      <c r="AG25" s="10"/>
    </row>
    <row r="26" spans="1:33" x14ac:dyDescent="0.25">
      <c r="A26" t="s">
        <v>35</v>
      </c>
      <c r="B26" s="9">
        <v>104</v>
      </c>
      <c r="C26" s="17">
        <v>2228</v>
      </c>
      <c r="D26" s="17">
        <v>3760</v>
      </c>
      <c r="E26" s="4">
        <f>C26/D26</f>
        <v>0.5925531914893617</v>
      </c>
      <c r="AE26" s="9"/>
      <c r="AF26" s="11"/>
      <c r="AG26" s="10"/>
    </row>
    <row r="27" spans="1:33" x14ac:dyDescent="0.25">
      <c r="A27" t="s">
        <v>34</v>
      </c>
      <c r="B27" s="9">
        <v>104</v>
      </c>
      <c r="C27" s="17">
        <v>2304</v>
      </c>
      <c r="D27" s="17">
        <v>4770</v>
      </c>
      <c r="E27" s="4">
        <f>C27/D27</f>
        <v>0.48301886792452831</v>
      </c>
      <c r="AE27" s="9"/>
      <c r="AF27" s="11"/>
      <c r="AG27" s="10"/>
    </row>
    <row r="28" spans="1:33" x14ac:dyDescent="0.25">
      <c r="A28" t="s">
        <v>48</v>
      </c>
      <c r="B28" s="9">
        <v>104</v>
      </c>
      <c r="C28" s="9">
        <v>2340</v>
      </c>
      <c r="D28" s="9">
        <v>4410</v>
      </c>
      <c r="E28" s="4">
        <f>C28/D28</f>
        <v>0.53061224489795922</v>
      </c>
      <c r="AE28" s="9"/>
      <c r="AF28" s="11"/>
      <c r="AG28" s="10"/>
    </row>
    <row r="29" spans="1:33" x14ac:dyDescent="0.25">
      <c r="A29" t="s">
        <v>12</v>
      </c>
      <c r="B29" s="9">
        <v>104</v>
      </c>
      <c r="C29" s="17">
        <v>2430</v>
      </c>
      <c r="D29" s="17">
        <v>8500</v>
      </c>
      <c r="E29" s="4">
        <f>C29/D29</f>
        <v>0.28588235294117648</v>
      </c>
      <c r="AE29" s="9"/>
      <c r="AF29" s="11"/>
      <c r="AG29" s="10"/>
    </row>
    <row r="30" spans="1:33" x14ac:dyDescent="0.25">
      <c r="A30" t="s">
        <v>21</v>
      </c>
      <c r="B30" s="9">
        <v>104</v>
      </c>
      <c r="C30" s="17">
        <v>2431</v>
      </c>
      <c r="D30" s="17">
        <v>5244</v>
      </c>
      <c r="E30" s="4">
        <f>C30/D30</f>
        <v>0.46357742181540806</v>
      </c>
      <c r="AE30" s="9"/>
      <c r="AF30" s="11"/>
      <c r="AG30" s="10"/>
    </row>
    <row r="31" spans="1:33" x14ac:dyDescent="0.25">
      <c r="A31" t="s">
        <v>37</v>
      </c>
      <c r="B31" s="9">
        <v>104</v>
      </c>
      <c r="C31" s="17">
        <v>2486</v>
      </c>
      <c r="D31" s="17">
        <v>4921</v>
      </c>
      <c r="E31" s="4">
        <f>C31/D31</f>
        <v>0.50518187360292621</v>
      </c>
      <c r="AE31" s="9"/>
      <c r="AF31" s="11"/>
      <c r="AG31" s="10"/>
    </row>
    <row r="32" spans="1:33" x14ac:dyDescent="0.25">
      <c r="A32" t="s">
        <v>22</v>
      </c>
      <c r="B32" s="9">
        <v>104</v>
      </c>
      <c r="C32" s="17">
        <v>2571</v>
      </c>
      <c r="D32" s="17">
        <v>4652</v>
      </c>
      <c r="E32" s="4">
        <f>C32/D32</f>
        <v>0.55266552020636284</v>
      </c>
      <c r="AE32" s="9"/>
      <c r="AF32" s="11"/>
      <c r="AG32" s="10"/>
    </row>
    <row r="33" spans="1:33" x14ac:dyDescent="0.25">
      <c r="A33" t="s">
        <v>14</v>
      </c>
      <c r="B33" s="9">
        <v>104</v>
      </c>
      <c r="C33" s="17">
        <v>2658</v>
      </c>
      <c r="D33" s="17">
        <v>6238</v>
      </c>
      <c r="E33" s="4">
        <f>C33/D33</f>
        <v>0.42609810836806666</v>
      </c>
      <c r="AE33" s="9"/>
      <c r="AF33" s="11"/>
      <c r="AG33" s="10"/>
    </row>
    <row r="34" spans="1:33" x14ac:dyDescent="0.25">
      <c r="A34" t="s">
        <v>20</v>
      </c>
      <c r="B34" s="9">
        <v>104</v>
      </c>
      <c r="C34" s="17">
        <v>2676</v>
      </c>
      <c r="D34" s="17">
        <v>10002</v>
      </c>
      <c r="E34" s="4">
        <f>C34/D34</f>
        <v>0.26754649070185965</v>
      </c>
      <c r="AE34" s="9"/>
      <c r="AF34" s="11"/>
      <c r="AG34" s="10"/>
    </row>
    <row r="35" spans="1:33" x14ac:dyDescent="0.25">
      <c r="A35" t="s">
        <v>52</v>
      </c>
      <c r="B35" s="15">
        <v>104</v>
      </c>
      <c r="C35" s="19">
        <f>1363+1363</f>
        <v>2726</v>
      </c>
      <c r="D35" s="19">
        <v>4700</v>
      </c>
      <c r="E35" s="4">
        <f>C35/D35</f>
        <v>0.57999999999999996</v>
      </c>
      <c r="AE35" s="9"/>
      <c r="AF35" s="11"/>
      <c r="AG35" s="10"/>
    </row>
    <row r="36" spans="1:33" x14ac:dyDescent="0.25">
      <c r="A36" t="s">
        <v>57</v>
      </c>
      <c r="B36" s="15">
        <v>104</v>
      </c>
      <c r="C36" s="17">
        <f>1120+1660</f>
        <v>2780</v>
      </c>
      <c r="D36" s="19">
        <v>3000</v>
      </c>
      <c r="E36" s="4">
        <f>C36/D36</f>
        <v>0.92666666666666664</v>
      </c>
      <c r="AE36" s="9"/>
      <c r="AF36" s="11"/>
      <c r="AG36" s="10"/>
    </row>
    <row r="37" spans="1:33" x14ac:dyDescent="0.25">
      <c r="A37" t="s">
        <v>31</v>
      </c>
      <c r="B37" s="15">
        <v>104</v>
      </c>
      <c r="C37" s="17">
        <v>2866</v>
      </c>
      <c r="D37" s="19">
        <v>5057</v>
      </c>
      <c r="E37" s="4">
        <f>C37/D37</f>
        <v>0.56673917342297808</v>
      </c>
      <c r="AE37" s="9"/>
      <c r="AF37" s="11"/>
      <c r="AG37" s="10"/>
    </row>
    <row r="38" spans="1:33" x14ac:dyDescent="0.25">
      <c r="A38" t="s">
        <v>32</v>
      </c>
      <c r="B38" s="15">
        <v>104</v>
      </c>
      <c r="C38" s="19">
        <v>3019</v>
      </c>
      <c r="D38" s="19">
        <v>5142</v>
      </c>
      <c r="E38" s="4">
        <f>C38/D38</f>
        <v>0.58712563204978607</v>
      </c>
      <c r="AE38" s="9"/>
      <c r="AF38" s="11"/>
      <c r="AG38" s="10"/>
    </row>
    <row r="39" spans="1:33" x14ac:dyDescent="0.25">
      <c r="A39" t="s">
        <v>10</v>
      </c>
      <c r="B39" s="9">
        <v>104</v>
      </c>
      <c r="C39" s="17">
        <v>3071</v>
      </c>
      <c r="D39" s="17">
        <v>4982</v>
      </c>
      <c r="E39" s="4">
        <f>C39/D39</f>
        <v>0.61641910879164996</v>
      </c>
      <c r="R39" t="s">
        <v>7</v>
      </c>
      <c r="AE39" s="9"/>
      <c r="AF39" s="11"/>
      <c r="AG39" s="10"/>
    </row>
    <row r="40" spans="1:33" x14ac:dyDescent="0.25">
      <c r="A40" t="s">
        <v>40</v>
      </c>
      <c r="B40" s="9">
        <v>104</v>
      </c>
      <c r="C40" s="17">
        <v>3083</v>
      </c>
      <c r="D40" s="17">
        <v>5040</v>
      </c>
      <c r="E40" s="4">
        <f>C40/D40</f>
        <v>0.61170634920634925</v>
      </c>
      <c r="AE40" s="9"/>
      <c r="AF40" s="11"/>
      <c r="AG40" s="10"/>
    </row>
    <row r="41" spans="1:33" x14ac:dyDescent="0.25">
      <c r="A41" t="s">
        <v>16</v>
      </c>
      <c r="B41" s="9">
        <v>104</v>
      </c>
      <c r="C41" s="17">
        <v>3157</v>
      </c>
      <c r="D41" s="17">
        <v>7960</v>
      </c>
      <c r="E41" s="4">
        <f>C41/D41</f>
        <v>0.39660804020100504</v>
      </c>
      <c r="AE41" s="9"/>
      <c r="AF41" s="11"/>
      <c r="AG41" s="10"/>
    </row>
    <row r="42" spans="1:33" x14ac:dyDescent="0.25">
      <c r="A42" t="s">
        <v>19</v>
      </c>
      <c r="B42" s="9">
        <v>104</v>
      </c>
      <c r="C42" s="17">
        <v>3203</v>
      </c>
      <c r="D42" s="17">
        <v>3823</v>
      </c>
      <c r="E42" s="4">
        <f>C42/D42</f>
        <v>0.83782369866596917</v>
      </c>
      <c r="AE42" s="9"/>
      <c r="AF42" s="11"/>
      <c r="AG42" s="10"/>
    </row>
    <row r="43" spans="1:33" x14ac:dyDescent="0.25">
      <c r="A43" t="s">
        <v>11</v>
      </c>
      <c r="B43" s="9">
        <v>104</v>
      </c>
      <c r="C43" s="17">
        <v>3221</v>
      </c>
      <c r="D43" s="17">
        <v>6249</v>
      </c>
      <c r="E43" s="4">
        <f>C43/D43</f>
        <v>0.51544247079532723</v>
      </c>
      <c r="AE43" s="9"/>
      <c r="AF43" s="11"/>
      <c r="AG43" s="10"/>
    </row>
    <row r="44" spans="1:33" x14ac:dyDescent="0.25">
      <c r="A44" t="s">
        <v>47</v>
      </c>
      <c r="B44" s="9">
        <v>104</v>
      </c>
      <c r="C44" s="9">
        <v>3430</v>
      </c>
      <c r="D44" s="9">
        <v>4050</v>
      </c>
      <c r="E44" s="4">
        <f>C44/D44</f>
        <v>0.84691358024691354</v>
      </c>
      <c r="AE44" s="9"/>
      <c r="AF44" s="11"/>
      <c r="AG44" s="10"/>
    </row>
    <row r="45" spans="1:33" x14ac:dyDescent="0.25">
      <c r="A45" t="s">
        <v>36</v>
      </c>
      <c r="B45" s="9">
        <v>104</v>
      </c>
      <c r="C45" s="17">
        <v>3504</v>
      </c>
      <c r="D45" s="17">
        <v>3825</v>
      </c>
      <c r="E45" s="4">
        <f>C45/D45</f>
        <v>0.91607843137254907</v>
      </c>
      <c r="AE45" s="9"/>
      <c r="AF45" s="11"/>
      <c r="AG45" s="10"/>
    </row>
    <row r="46" spans="1:33" x14ac:dyDescent="0.25">
      <c r="A46" t="s">
        <v>53</v>
      </c>
      <c r="B46" s="9">
        <v>104</v>
      </c>
      <c r="C46" s="17">
        <f>2022+2022</f>
        <v>4044</v>
      </c>
      <c r="D46" s="17">
        <v>5700</v>
      </c>
      <c r="E46" s="4">
        <f>C46/D46</f>
        <v>0.70947368421052637</v>
      </c>
      <c r="AE46" s="9"/>
      <c r="AF46" s="11"/>
      <c r="AG46" s="10"/>
    </row>
    <row r="47" spans="1:33" x14ac:dyDescent="0.25">
      <c r="A47" t="s">
        <v>25</v>
      </c>
      <c r="B47" s="9">
        <v>104</v>
      </c>
      <c r="C47" s="17">
        <v>4143</v>
      </c>
      <c r="D47" s="17">
        <v>8302</v>
      </c>
      <c r="E47" s="4">
        <f>C47/D47</f>
        <v>0.49903637677668033</v>
      </c>
      <c r="AE47" s="9"/>
      <c r="AF47" s="11"/>
      <c r="AG47" s="10"/>
    </row>
    <row r="48" spans="1:33" x14ac:dyDescent="0.25">
      <c r="A48" t="s">
        <v>58</v>
      </c>
      <c r="B48" s="9">
        <v>104</v>
      </c>
      <c r="C48" s="17">
        <f>2214+2149</f>
        <v>4363</v>
      </c>
      <c r="D48" s="17">
        <v>6300</v>
      </c>
      <c r="E48" s="4">
        <f>C48/D48</f>
        <v>0.69253968253968257</v>
      </c>
      <c r="W48" t="s">
        <v>9</v>
      </c>
      <c r="AE48" s="9"/>
      <c r="AF48" s="11"/>
      <c r="AG48" s="10"/>
    </row>
    <row r="49" spans="1:33" x14ac:dyDescent="0.25">
      <c r="A49" t="s">
        <v>54</v>
      </c>
      <c r="B49" s="9">
        <v>104</v>
      </c>
      <c r="C49" s="17">
        <f>2279+2279</f>
        <v>4558</v>
      </c>
      <c r="D49" s="17">
        <v>8000</v>
      </c>
      <c r="E49" s="4">
        <f>C49/D49</f>
        <v>0.56974999999999998</v>
      </c>
      <c r="AE49" s="9"/>
      <c r="AF49" s="11"/>
      <c r="AG49" s="10"/>
    </row>
    <row r="50" spans="1:33" x14ac:dyDescent="0.25">
      <c r="A50" t="s">
        <v>55</v>
      </c>
      <c r="B50" s="9">
        <v>104</v>
      </c>
      <c r="C50" s="17">
        <f>2418+2418</f>
        <v>4836</v>
      </c>
      <c r="D50" s="17">
        <v>12180</v>
      </c>
      <c r="E50" s="4">
        <f>C50/D50</f>
        <v>0.39704433497536945</v>
      </c>
      <c r="AE50" s="9"/>
      <c r="AF50" s="11"/>
      <c r="AG50" s="10"/>
    </row>
    <row r="51" spans="1:33" x14ac:dyDescent="0.25">
      <c r="A51" t="s">
        <v>56</v>
      </c>
      <c r="B51" s="9">
        <v>104</v>
      </c>
      <c r="C51" s="17">
        <f>2972+2860</f>
        <v>5832</v>
      </c>
      <c r="D51" s="17">
        <v>8000</v>
      </c>
      <c r="E51" s="4">
        <f>C51/D51</f>
        <v>0.72899999999999998</v>
      </c>
      <c r="AE51" s="9"/>
      <c r="AF51" s="11"/>
      <c r="AG51" s="10"/>
    </row>
    <row r="52" spans="1:33" x14ac:dyDescent="0.25">
      <c r="C52"/>
      <c r="D52"/>
      <c r="E52"/>
      <c r="AE52" s="9"/>
      <c r="AF52" s="11"/>
      <c r="AG52" s="10"/>
    </row>
    <row r="53" spans="1:33" x14ac:dyDescent="0.25">
      <c r="C53"/>
      <c r="D53"/>
      <c r="E53"/>
      <c r="AE53" s="9"/>
      <c r="AF53" s="11"/>
      <c r="AG53" s="10"/>
    </row>
    <row r="54" spans="1:33" x14ac:dyDescent="0.25">
      <c r="C54"/>
      <c r="D54"/>
      <c r="E54"/>
      <c r="AE54" s="9"/>
      <c r="AF54" s="11"/>
      <c r="AG54" s="10"/>
    </row>
    <row r="55" spans="1:33" x14ac:dyDescent="0.25">
      <c r="C55"/>
      <c r="D55"/>
      <c r="E55"/>
      <c r="AE55" s="9"/>
      <c r="AF55" s="11"/>
      <c r="AG55" s="10"/>
    </row>
    <row r="56" spans="1:33" x14ac:dyDescent="0.25">
      <c r="C56"/>
      <c r="D56"/>
      <c r="E56"/>
      <c r="AE56" s="9"/>
      <c r="AF56" s="11"/>
      <c r="AG56" s="10"/>
    </row>
    <row r="57" spans="1:33" x14ac:dyDescent="0.25">
      <c r="C57"/>
      <c r="D57"/>
      <c r="E57"/>
      <c r="AE57" s="9"/>
      <c r="AF57" s="11"/>
      <c r="AG57" s="10"/>
    </row>
    <row r="58" spans="1:33" x14ac:dyDescent="0.25">
      <c r="E58" s="3"/>
      <c r="AE58" s="9"/>
      <c r="AF58" s="11"/>
      <c r="AG58" s="10"/>
    </row>
    <row r="59" spans="1:33" x14ac:dyDescent="0.25">
      <c r="AE59" s="9"/>
      <c r="AF59" s="11"/>
      <c r="AG59" s="10"/>
    </row>
    <row r="60" spans="1:33" x14ac:dyDescent="0.25">
      <c r="AE60" s="9"/>
      <c r="AF60" s="11"/>
      <c r="AG60" s="10"/>
    </row>
    <row r="61" spans="1:33" x14ac:dyDescent="0.25">
      <c r="AE61" s="9"/>
      <c r="AF61" s="11"/>
      <c r="AG61" s="10"/>
    </row>
    <row r="62" spans="1:33" x14ac:dyDescent="0.25">
      <c r="AE62" s="9"/>
      <c r="AF62" s="11"/>
      <c r="AG62" s="10"/>
    </row>
    <row r="63" spans="1:33" x14ac:dyDescent="0.25">
      <c r="AE63" s="9"/>
      <c r="AF63" s="11"/>
      <c r="AG63" s="10"/>
    </row>
    <row r="64" spans="1:33" x14ac:dyDescent="0.25">
      <c r="AE64" s="9"/>
      <c r="AF64" s="11"/>
      <c r="AG64" s="10"/>
    </row>
    <row r="65" spans="31:33" x14ac:dyDescent="0.25">
      <c r="AE65" s="9"/>
      <c r="AF65" s="11"/>
      <c r="AG65" s="10"/>
    </row>
    <row r="66" spans="31:33" x14ac:dyDescent="0.25">
      <c r="AE66" s="9"/>
      <c r="AF66" s="11"/>
      <c r="AG66" s="10"/>
    </row>
    <row r="67" spans="31:33" x14ac:dyDescent="0.25">
      <c r="AE67" s="9"/>
      <c r="AF67" s="11"/>
      <c r="AG67" s="10"/>
    </row>
    <row r="68" spans="31:33" x14ac:dyDescent="0.25">
      <c r="AE68" s="9"/>
      <c r="AF68" s="11"/>
      <c r="AG68" s="10"/>
    </row>
  </sheetData>
  <pageMargins left="0.7" right="0.7" top="0.75" bottom="0.75" header="0.3" footer="0.3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DD6A-C069-854C-AB95-F94854CEF768}">
  <dimension ref="A1:E52"/>
  <sheetViews>
    <sheetView zoomScale="85" zoomScaleNormal="85" workbookViewId="0">
      <selection activeCell="I36" sqref="I36"/>
    </sheetView>
  </sheetViews>
  <sheetFormatPr defaultColWidth="11.42578125" defaultRowHeight="15" x14ac:dyDescent="0.25"/>
  <cols>
    <col min="1" max="1" width="25" customWidth="1"/>
    <col min="2" max="2" width="11.7109375" customWidth="1"/>
    <col min="3" max="3" width="11.42578125" style="17" customWidth="1"/>
    <col min="4" max="4" width="17.42578125" style="17" customWidth="1"/>
    <col min="5" max="5" width="14.85546875" style="2" customWidth="1"/>
    <col min="6" max="257" width="8.85546875" customWidth="1"/>
  </cols>
  <sheetData>
    <row r="1" spans="1:5" x14ac:dyDescent="0.25">
      <c r="A1" s="1" t="s">
        <v>0</v>
      </c>
      <c r="B1" s="1" t="s">
        <v>8</v>
      </c>
      <c r="C1" s="16" t="s">
        <v>1</v>
      </c>
      <c r="D1" s="16" t="s">
        <v>5</v>
      </c>
      <c r="E1" s="5" t="s">
        <v>2</v>
      </c>
    </row>
    <row r="2" spans="1:5" x14ac:dyDescent="0.25">
      <c r="A2" t="s">
        <v>24</v>
      </c>
      <c r="B2" s="9">
        <v>101</v>
      </c>
      <c r="C2" s="17">
        <v>873</v>
      </c>
      <c r="D2" s="17">
        <v>9998</v>
      </c>
      <c r="E2" s="4">
        <f>C2/D2</f>
        <v>8.7317463492698547E-2</v>
      </c>
    </row>
    <row r="3" spans="1:5" x14ac:dyDescent="0.25">
      <c r="A3" t="s">
        <v>46</v>
      </c>
      <c r="B3" s="9">
        <v>101</v>
      </c>
      <c r="C3" s="17">
        <v>1596</v>
      </c>
      <c r="D3" s="17">
        <v>7449</v>
      </c>
      <c r="E3" s="4">
        <f>C3/D3</f>
        <v>0.21425694724124045</v>
      </c>
    </row>
    <row r="4" spans="1:5" x14ac:dyDescent="0.25">
      <c r="A4" t="s">
        <v>27</v>
      </c>
      <c r="B4" s="9">
        <v>101</v>
      </c>
      <c r="C4" s="17">
        <v>1428</v>
      </c>
      <c r="D4" s="17">
        <v>6410</v>
      </c>
      <c r="E4" s="4">
        <f>C4/D4</f>
        <v>0.22277691107644307</v>
      </c>
    </row>
    <row r="5" spans="1:5" x14ac:dyDescent="0.25">
      <c r="A5" s="6" t="s">
        <v>51</v>
      </c>
      <c r="B5" s="12">
        <v>101</v>
      </c>
      <c r="C5" s="18">
        <v>1376</v>
      </c>
      <c r="D5" s="18">
        <v>5542</v>
      </c>
      <c r="E5" s="7">
        <f>C5/D5</f>
        <v>0.24828581739444244</v>
      </c>
    </row>
    <row r="6" spans="1:5" x14ac:dyDescent="0.25">
      <c r="A6" t="s">
        <v>29</v>
      </c>
      <c r="B6" s="9">
        <v>101</v>
      </c>
      <c r="C6" s="17">
        <v>2388</v>
      </c>
      <c r="D6" s="17">
        <v>8939</v>
      </c>
      <c r="E6" s="4">
        <f>C6/D6</f>
        <v>0.26714397583622329</v>
      </c>
    </row>
    <row r="7" spans="1:5" x14ac:dyDescent="0.25">
      <c r="A7" t="s">
        <v>44</v>
      </c>
      <c r="B7" s="9">
        <v>101</v>
      </c>
      <c r="C7" s="17">
        <v>2700</v>
      </c>
      <c r="D7" s="17">
        <v>9472</v>
      </c>
      <c r="E7" s="4">
        <f>C7/D7</f>
        <v>0.28505067567567566</v>
      </c>
    </row>
    <row r="8" spans="1:5" x14ac:dyDescent="0.25">
      <c r="A8" t="s">
        <v>13</v>
      </c>
      <c r="B8" s="9">
        <v>101</v>
      </c>
      <c r="C8" s="17">
        <v>1788</v>
      </c>
      <c r="D8" s="17">
        <v>6144</v>
      </c>
      <c r="E8" s="4">
        <f>C8/D8</f>
        <v>0.291015625</v>
      </c>
    </row>
    <row r="9" spans="1:5" x14ac:dyDescent="0.25">
      <c r="A9" t="s">
        <v>30</v>
      </c>
      <c r="B9" s="15">
        <v>101</v>
      </c>
      <c r="C9" s="19">
        <v>2682</v>
      </c>
      <c r="D9" s="19">
        <v>8997</v>
      </c>
      <c r="E9" s="4">
        <f>C9/D9</f>
        <v>0.29809936645548518</v>
      </c>
    </row>
    <row r="10" spans="1:5" x14ac:dyDescent="0.25">
      <c r="A10" t="s">
        <v>23</v>
      </c>
      <c r="B10" s="9">
        <v>101</v>
      </c>
      <c r="C10" s="17">
        <v>2288</v>
      </c>
      <c r="D10" s="17">
        <v>7616</v>
      </c>
      <c r="E10" s="4">
        <f>C10/D10</f>
        <v>0.30042016806722688</v>
      </c>
    </row>
    <row r="11" spans="1:5" x14ac:dyDescent="0.25">
      <c r="A11" t="s">
        <v>38</v>
      </c>
      <c r="B11" s="9">
        <v>101</v>
      </c>
      <c r="C11" s="17">
        <v>2459</v>
      </c>
      <c r="D11" s="17">
        <v>7834</v>
      </c>
      <c r="E11" s="4">
        <f>C11/D11</f>
        <v>0.31388817972938471</v>
      </c>
    </row>
    <row r="12" spans="1:5" x14ac:dyDescent="0.25">
      <c r="A12" t="s">
        <v>15</v>
      </c>
      <c r="B12" s="9">
        <v>101</v>
      </c>
      <c r="C12" s="17">
        <v>3099</v>
      </c>
      <c r="D12" s="17">
        <v>9600</v>
      </c>
      <c r="E12" s="4">
        <f>C12/D12</f>
        <v>0.3228125</v>
      </c>
    </row>
    <row r="13" spans="1:5" x14ac:dyDescent="0.25">
      <c r="A13" t="s">
        <v>45</v>
      </c>
      <c r="B13" s="9">
        <v>101</v>
      </c>
      <c r="C13" s="17">
        <v>3487</v>
      </c>
      <c r="D13" s="17">
        <v>10000</v>
      </c>
      <c r="E13" s="4">
        <f>C13/D13</f>
        <v>0.34870000000000001</v>
      </c>
    </row>
    <row r="14" spans="1:5" x14ac:dyDescent="0.25">
      <c r="A14" t="s">
        <v>28</v>
      </c>
      <c r="B14" s="9">
        <v>101</v>
      </c>
      <c r="C14" s="17">
        <v>2113</v>
      </c>
      <c r="D14" s="17">
        <v>5979</v>
      </c>
      <c r="E14" s="4">
        <f>C14/D14</f>
        <v>0.35340357919384513</v>
      </c>
    </row>
    <row r="15" spans="1:5" x14ac:dyDescent="0.25">
      <c r="A15" s="6" t="s">
        <v>50</v>
      </c>
      <c r="B15" s="12">
        <v>101</v>
      </c>
      <c r="C15" s="18">
        <v>1964</v>
      </c>
      <c r="D15" s="18">
        <v>5542</v>
      </c>
      <c r="E15" s="7">
        <f>C15/D15</f>
        <v>0.35438469866474198</v>
      </c>
    </row>
    <row r="16" spans="1:5" x14ac:dyDescent="0.25">
      <c r="A16" t="s">
        <v>17</v>
      </c>
      <c r="B16" s="9">
        <v>101</v>
      </c>
      <c r="C16" s="17">
        <v>3169</v>
      </c>
      <c r="D16" s="17">
        <v>8314</v>
      </c>
      <c r="E16" s="4">
        <f>C16/D16</f>
        <v>0.38116430117873468</v>
      </c>
    </row>
    <row r="17" spans="1:5" x14ac:dyDescent="0.25">
      <c r="A17" t="s">
        <v>42</v>
      </c>
      <c r="B17" s="9">
        <v>101</v>
      </c>
      <c r="C17" s="17">
        <v>1780</v>
      </c>
      <c r="D17" s="17">
        <v>4336</v>
      </c>
      <c r="E17" s="4">
        <f>C17/D17</f>
        <v>0.41051660516605165</v>
      </c>
    </row>
    <row r="18" spans="1:5" x14ac:dyDescent="0.25">
      <c r="A18" t="s">
        <v>43</v>
      </c>
      <c r="B18" s="9">
        <v>101</v>
      </c>
      <c r="C18" s="17">
        <v>1857</v>
      </c>
      <c r="D18" s="17">
        <v>4002</v>
      </c>
      <c r="E18" s="4">
        <f>C18/D18</f>
        <v>0.46401799100449775</v>
      </c>
    </row>
    <row r="19" spans="1:5" x14ac:dyDescent="0.25">
      <c r="A19" t="s">
        <v>49</v>
      </c>
      <c r="B19" s="9">
        <v>104</v>
      </c>
      <c r="C19" s="9">
        <v>1702</v>
      </c>
      <c r="D19" s="9">
        <v>6753</v>
      </c>
      <c r="E19" s="4">
        <f>C19/D19</f>
        <v>0.25203613208944176</v>
      </c>
    </row>
    <row r="20" spans="1:5" x14ac:dyDescent="0.25">
      <c r="A20" t="s">
        <v>20</v>
      </c>
      <c r="B20" s="9">
        <v>104</v>
      </c>
      <c r="C20" s="17">
        <v>2676</v>
      </c>
      <c r="D20" s="17">
        <v>10002</v>
      </c>
      <c r="E20" s="4">
        <f>C20/D20</f>
        <v>0.26754649070185965</v>
      </c>
    </row>
    <row r="21" spans="1:5" x14ac:dyDescent="0.25">
      <c r="A21" t="s">
        <v>12</v>
      </c>
      <c r="B21" s="9">
        <v>104</v>
      </c>
      <c r="C21" s="17">
        <v>2430</v>
      </c>
      <c r="D21" s="17">
        <v>8500</v>
      </c>
      <c r="E21" s="4">
        <f>C21/D21</f>
        <v>0.28588235294117648</v>
      </c>
    </row>
    <row r="22" spans="1:5" x14ac:dyDescent="0.25">
      <c r="A22" t="s">
        <v>18</v>
      </c>
      <c r="B22" s="9">
        <v>104</v>
      </c>
      <c r="C22" s="17">
        <v>2168</v>
      </c>
      <c r="D22" s="17">
        <v>5734</v>
      </c>
      <c r="E22" s="4">
        <f>C22/D22</f>
        <v>0.37809557028252527</v>
      </c>
    </row>
    <row r="23" spans="1:5" x14ac:dyDescent="0.25">
      <c r="A23" t="s">
        <v>18</v>
      </c>
      <c r="B23" s="9">
        <v>104</v>
      </c>
      <c r="C23" s="17">
        <v>2168</v>
      </c>
      <c r="D23" s="17">
        <v>5734</v>
      </c>
      <c r="E23" s="4">
        <f>C23/D23</f>
        <v>0.37809557028252527</v>
      </c>
    </row>
    <row r="24" spans="1:5" x14ac:dyDescent="0.25">
      <c r="A24" t="s">
        <v>16</v>
      </c>
      <c r="B24" s="9">
        <v>104</v>
      </c>
      <c r="C24" s="17">
        <v>3157</v>
      </c>
      <c r="D24" s="17">
        <v>7960</v>
      </c>
      <c r="E24" s="4">
        <f>C24/D24</f>
        <v>0.39660804020100504</v>
      </c>
    </row>
    <row r="25" spans="1:5" x14ac:dyDescent="0.25">
      <c r="A25" t="s">
        <v>55</v>
      </c>
      <c r="B25" s="9">
        <v>104</v>
      </c>
      <c r="C25" s="17">
        <f>2418+2418</f>
        <v>4836</v>
      </c>
      <c r="D25" s="17">
        <v>12180</v>
      </c>
      <c r="E25" s="4">
        <f>C25/D25</f>
        <v>0.39704433497536945</v>
      </c>
    </row>
    <row r="26" spans="1:5" x14ac:dyDescent="0.25">
      <c r="A26" t="s">
        <v>41</v>
      </c>
      <c r="B26" s="9">
        <v>104</v>
      </c>
      <c r="C26" s="17">
        <v>2064</v>
      </c>
      <c r="D26" s="17">
        <v>4944</v>
      </c>
      <c r="E26" s="4">
        <f>C26/D26</f>
        <v>0.41747572815533979</v>
      </c>
    </row>
    <row r="27" spans="1:5" x14ac:dyDescent="0.25">
      <c r="A27" t="s">
        <v>14</v>
      </c>
      <c r="B27" s="9">
        <v>104</v>
      </c>
      <c r="C27" s="17">
        <v>2658</v>
      </c>
      <c r="D27" s="17">
        <v>6238</v>
      </c>
      <c r="E27" s="4">
        <f>C27/D27</f>
        <v>0.42609810836806666</v>
      </c>
    </row>
    <row r="28" spans="1:5" x14ac:dyDescent="0.25">
      <c r="A28" t="s">
        <v>26</v>
      </c>
      <c r="B28" s="9">
        <v>104</v>
      </c>
      <c r="C28" s="17">
        <v>1906</v>
      </c>
      <c r="D28" s="17">
        <v>4361</v>
      </c>
      <c r="E28" s="4">
        <f>C28/D28</f>
        <v>0.43705572116487046</v>
      </c>
    </row>
    <row r="29" spans="1:5" x14ac:dyDescent="0.25">
      <c r="A29" t="s">
        <v>33</v>
      </c>
      <c r="B29" s="9">
        <v>104</v>
      </c>
      <c r="C29" s="17">
        <v>1702</v>
      </c>
      <c r="D29" s="17">
        <v>3823</v>
      </c>
      <c r="E29" s="4">
        <f>C29/D29</f>
        <v>0.44520010462987181</v>
      </c>
    </row>
    <row r="30" spans="1:5" x14ac:dyDescent="0.25">
      <c r="A30" t="s">
        <v>21</v>
      </c>
      <c r="B30" s="9">
        <v>104</v>
      </c>
      <c r="C30" s="17">
        <v>2431</v>
      </c>
      <c r="D30" s="17">
        <v>5244</v>
      </c>
      <c r="E30" s="4">
        <f>C30/D30</f>
        <v>0.46357742181540806</v>
      </c>
    </row>
    <row r="31" spans="1:5" x14ac:dyDescent="0.25">
      <c r="A31" t="s">
        <v>34</v>
      </c>
      <c r="B31" s="9">
        <v>104</v>
      </c>
      <c r="C31" s="17">
        <v>2304</v>
      </c>
      <c r="D31" s="17">
        <v>4770</v>
      </c>
      <c r="E31" s="4">
        <f>C31/D31</f>
        <v>0.48301886792452831</v>
      </c>
    </row>
    <row r="32" spans="1:5" x14ac:dyDescent="0.25">
      <c r="A32" t="s">
        <v>25</v>
      </c>
      <c r="B32" s="9">
        <v>104</v>
      </c>
      <c r="C32" s="17">
        <v>4143</v>
      </c>
      <c r="D32" s="17">
        <v>8302</v>
      </c>
      <c r="E32" s="4">
        <f>C32/D32</f>
        <v>0.49903637677668033</v>
      </c>
    </row>
    <row r="33" spans="1:5" x14ac:dyDescent="0.25">
      <c r="A33" t="s">
        <v>37</v>
      </c>
      <c r="B33" s="9">
        <v>104</v>
      </c>
      <c r="C33" s="17">
        <v>2486</v>
      </c>
      <c r="D33" s="17">
        <v>4921</v>
      </c>
      <c r="E33" s="4">
        <f>C33/D33</f>
        <v>0.50518187360292621</v>
      </c>
    </row>
    <row r="34" spans="1:5" x14ac:dyDescent="0.25">
      <c r="A34" t="s">
        <v>39</v>
      </c>
      <c r="B34" s="9">
        <v>104</v>
      </c>
      <c r="C34" s="17">
        <v>1954</v>
      </c>
      <c r="D34" s="17">
        <v>3822</v>
      </c>
      <c r="E34" s="4">
        <f>C34/D34</f>
        <v>0.51125065410779702</v>
      </c>
    </row>
    <row r="35" spans="1:5" x14ac:dyDescent="0.25">
      <c r="A35" t="s">
        <v>11</v>
      </c>
      <c r="B35" s="9">
        <v>104</v>
      </c>
      <c r="C35" s="17">
        <v>3221</v>
      </c>
      <c r="D35" s="17">
        <v>6249</v>
      </c>
      <c r="E35" s="4">
        <f>C35/D35</f>
        <v>0.51544247079532723</v>
      </c>
    </row>
    <row r="36" spans="1:5" x14ac:dyDescent="0.25">
      <c r="A36" t="s">
        <v>48</v>
      </c>
      <c r="B36" s="9">
        <v>104</v>
      </c>
      <c r="C36" s="9">
        <v>2340</v>
      </c>
      <c r="D36" s="9">
        <v>4410</v>
      </c>
      <c r="E36" s="4">
        <f>C36/D36</f>
        <v>0.53061224489795922</v>
      </c>
    </row>
    <row r="37" spans="1:5" x14ac:dyDescent="0.25">
      <c r="A37" t="s">
        <v>22</v>
      </c>
      <c r="B37" s="9">
        <v>104</v>
      </c>
      <c r="C37" s="17">
        <v>2571</v>
      </c>
      <c r="D37" s="17">
        <v>4652</v>
      </c>
      <c r="E37" s="4">
        <f>C37/D37</f>
        <v>0.55266552020636284</v>
      </c>
    </row>
    <row r="38" spans="1:5" x14ac:dyDescent="0.25">
      <c r="A38" t="s">
        <v>31</v>
      </c>
      <c r="B38" s="15">
        <v>104</v>
      </c>
      <c r="C38" s="17">
        <v>2866</v>
      </c>
      <c r="D38" s="19">
        <v>5057</v>
      </c>
      <c r="E38" s="4">
        <f>C38/D38</f>
        <v>0.56673917342297808</v>
      </c>
    </row>
    <row r="39" spans="1:5" x14ac:dyDescent="0.25">
      <c r="A39" t="s">
        <v>54</v>
      </c>
      <c r="B39" s="9">
        <v>104</v>
      </c>
      <c r="C39" s="17">
        <f>2279+2279</f>
        <v>4558</v>
      </c>
      <c r="D39" s="17">
        <v>8000</v>
      </c>
      <c r="E39" s="4">
        <f>C39/D39</f>
        <v>0.56974999999999998</v>
      </c>
    </row>
    <row r="40" spans="1:5" x14ac:dyDescent="0.25">
      <c r="A40" t="s">
        <v>52</v>
      </c>
      <c r="B40" s="15">
        <v>104</v>
      </c>
      <c r="C40" s="19">
        <f>1363+1363</f>
        <v>2726</v>
      </c>
      <c r="D40" s="19">
        <v>4700</v>
      </c>
      <c r="E40" s="4">
        <f>C40/D40</f>
        <v>0.57999999999999996</v>
      </c>
    </row>
    <row r="41" spans="1:5" x14ac:dyDescent="0.25">
      <c r="A41" t="s">
        <v>32</v>
      </c>
      <c r="B41" s="15">
        <v>104</v>
      </c>
      <c r="C41" s="19">
        <v>3019</v>
      </c>
      <c r="D41" s="19">
        <v>5142</v>
      </c>
      <c r="E41" s="4">
        <f>C41/D41</f>
        <v>0.58712563204978607</v>
      </c>
    </row>
    <row r="42" spans="1:5" x14ac:dyDescent="0.25">
      <c r="A42" t="s">
        <v>35</v>
      </c>
      <c r="B42" s="9">
        <v>104</v>
      </c>
      <c r="C42" s="17">
        <v>2228</v>
      </c>
      <c r="D42" s="17">
        <v>3760</v>
      </c>
      <c r="E42" s="4">
        <f>C42/D42</f>
        <v>0.5925531914893617</v>
      </c>
    </row>
    <row r="43" spans="1:5" x14ac:dyDescent="0.25">
      <c r="A43" t="s">
        <v>40</v>
      </c>
      <c r="B43" s="9">
        <v>104</v>
      </c>
      <c r="C43" s="17">
        <v>3083</v>
      </c>
      <c r="D43" s="17">
        <v>5040</v>
      </c>
      <c r="E43" s="4">
        <f>C43/D43</f>
        <v>0.61170634920634925</v>
      </c>
    </row>
    <row r="44" spans="1:5" x14ac:dyDescent="0.25">
      <c r="A44" t="s">
        <v>10</v>
      </c>
      <c r="B44" s="9">
        <v>104</v>
      </c>
      <c r="C44" s="17">
        <v>3071</v>
      </c>
      <c r="D44" s="17">
        <v>4982</v>
      </c>
      <c r="E44" s="4">
        <f>C44/D44</f>
        <v>0.61641910879164996</v>
      </c>
    </row>
    <row r="45" spans="1:5" x14ac:dyDescent="0.25">
      <c r="A45" t="s">
        <v>58</v>
      </c>
      <c r="B45" s="9">
        <v>104</v>
      </c>
      <c r="C45" s="17">
        <f>2214+2149</f>
        <v>4363</v>
      </c>
      <c r="D45" s="17">
        <v>6300</v>
      </c>
      <c r="E45" s="4">
        <f>C45/D45</f>
        <v>0.69253968253968257</v>
      </c>
    </row>
    <row r="46" spans="1:5" x14ac:dyDescent="0.25">
      <c r="A46" t="s">
        <v>53</v>
      </c>
      <c r="B46" s="9">
        <v>104</v>
      </c>
      <c r="C46" s="17">
        <f>2022+2022</f>
        <v>4044</v>
      </c>
      <c r="D46" s="17">
        <v>5700</v>
      </c>
      <c r="E46" s="4">
        <f>C46/D46</f>
        <v>0.70947368421052637</v>
      </c>
    </row>
    <row r="47" spans="1:5" x14ac:dyDescent="0.25">
      <c r="A47" t="s">
        <v>56</v>
      </c>
      <c r="B47" s="9">
        <v>104</v>
      </c>
      <c r="C47" s="17">
        <f>2972+2860</f>
        <v>5832</v>
      </c>
      <c r="D47" s="17">
        <v>8000</v>
      </c>
      <c r="E47" s="4">
        <f>C47/D47</f>
        <v>0.72899999999999998</v>
      </c>
    </row>
    <row r="48" spans="1:5" x14ac:dyDescent="0.25">
      <c r="A48" t="s">
        <v>19</v>
      </c>
      <c r="B48" s="9">
        <v>104</v>
      </c>
      <c r="C48" s="17">
        <v>3203</v>
      </c>
      <c r="D48" s="17">
        <v>3823</v>
      </c>
      <c r="E48" s="4">
        <f>C48/D48</f>
        <v>0.83782369866596917</v>
      </c>
    </row>
    <row r="49" spans="1:5" x14ac:dyDescent="0.25">
      <c r="A49" t="s">
        <v>47</v>
      </c>
      <c r="B49" s="9">
        <v>104</v>
      </c>
      <c r="C49" s="9">
        <v>3430</v>
      </c>
      <c r="D49" s="9">
        <v>4050</v>
      </c>
      <c r="E49" s="4">
        <f>C49/D49</f>
        <v>0.84691358024691354</v>
      </c>
    </row>
    <row r="50" spans="1:5" x14ac:dyDescent="0.25">
      <c r="A50" t="s">
        <v>36</v>
      </c>
      <c r="B50" s="9">
        <v>104</v>
      </c>
      <c r="C50" s="17">
        <v>3504</v>
      </c>
      <c r="D50" s="17">
        <v>3825</v>
      </c>
      <c r="E50" s="4">
        <f>C50/D50</f>
        <v>0.91607843137254907</v>
      </c>
    </row>
    <row r="51" spans="1:5" x14ac:dyDescent="0.25">
      <c r="A51" t="s">
        <v>57</v>
      </c>
      <c r="B51" s="15">
        <v>104</v>
      </c>
      <c r="C51" s="17">
        <f>1120+1660</f>
        <v>2780</v>
      </c>
      <c r="D51" s="19">
        <v>3000</v>
      </c>
      <c r="E51" s="4">
        <f>C51/D51</f>
        <v>0.92666666666666664</v>
      </c>
    </row>
    <row r="52" spans="1:5" x14ac:dyDescent="0.25">
      <c r="E52" s="8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2"/>
  <sheetViews>
    <sheetView showRuler="0" zoomScaleNormal="100" workbookViewId="0">
      <pane ySplit="1" topLeftCell="A8" activePane="bottomLeft" state="frozenSplit"/>
      <selection pane="bottomLeft" activeCell="I32" sqref="I32"/>
    </sheetView>
  </sheetViews>
  <sheetFormatPr defaultColWidth="11.42578125" defaultRowHeight="15" x14ac:dyDescent="0.25"/>
  <cols>
    <col min="1" max="1" width="26.42578125" style="9" customWidth="1"/>
    <col min="2" max="2" width="9.42578125" style="9" customWidth="1"/>
    <col min="3" max="3" width="10.28515625" style="9" customWidth="1"/>
    <col min="4" max="4" width="10.5703125" style="9" bestFit="1" customWidth="1"/>
    <col min="5" max="5" width="9.140625" style="15" customWidth="1"/>
    <col min="6" max="8" width="8.85546875" style="9" customWidth="1"/>
    <col min="9" max="9" width="19.85546875" style="9" customWidth="1"/>
    <col min="10" max="250" width="8.85546875" style="9" customWidth="1"/>
    <col min="251" max="16384" width="11.42578125" style="9"/>
  </cols>
  <sheetData>
    <row r="1" spans="1:12" x14ac:dyDescent="0.25">
      <c r="A1" s="13" t="s">
        <v>0</v>
      </c>
      <c r="B1" s="13" t="s">
        <v>6</v>
      </c>
      <c r="C1" s="13" t="s">
        <v>1</v>
      </c>
      <c r="D1" s="13" t="s">
        <v>5</v>
      </c>
      <c r="E1" s="14" t="s">
        <v>2</v>
      </c>
      <c r="F1" s="13" t="s">
        <v>3</v>
      </c>
      <c r="G1" s="13" t="s">
        <v>4</v>
      </c>
      <c r="I1" s="13"/>
      <c r="J1" s="13"/>
      <c r="K1" s="13"/>
      <c r="L1" s="13"/>
    </row>
    <row r="2" spans="1:12" x14ac:dyDescent="0.25">
      <c r="A2" t="s">
        <v>10</v>
      </c>
      <c r="B2" s="9">
        <v>104</v>
      </c>
      <c r="C2" s="17">
        <v>3071</v>
      </c>
      <c r="D2" s="17">
        <v>4982</v>
      </c>
      <c r="E2" s="4">
        <f t="shared" ref="E2:E51" si="0">C2/D2</f>
        <v>0.61641910879164996</v>
      </c>
    </row>
    <row r="3" spans="1:12" x14ac:dyDescent="0.25">
      <c r="A3" t="s">
        <v>11</v>
      </c>
      <c r="B3" s="9">
        <v>104</v>
      </c>
      <c r="C3" s="17">
        <v>3221</v>
      </c>
      <c r="D3" s="17">
        <v>6249</v>
      </c>
      <c r="E3" s="4">
        <f t="shared" si="0"/>
        <v>0.51544247079532723</v>
      </c>
    </row>
    <row r="4" spans="1:12" x14ac:dyDescent="0.25">
      <c r="A4" t="s">
        <v>12</v>
      </c>
      <c r="B4" s="9">
        <v>104</v>
      </c>
      <c r="C4" s="17">
        <v>2430</v>
      </c>
      <c r="D4" s="17">
        <v>8500</v>
      </c>
      <c r="E4" s="4">
        <f t="shared" si="0"/>
        <v>0.28588235294117648</v>
      </c>
    </row>
    <row r="5" spans="1:12" x14ac:dyDescent="0.25">
      <c r="A5" t="s">
        <v>13</v>
      </c>
      <c r="B5" s="9">
        <v>101</v>
      </c>
      <c r="C5" s="17">
        <v>1788</v>
      </c>
      <c r="D5" s="17">
        <v>6144</v>
      </c>
      <c r="E5" s="4">
        <f t="shared" si="0"/>
        <v>0.291015625</v>
      </c>
    </row>
    <row r="6" spans="1:12" x14ac:dyDescent="0.25">
      <c r="A6" t="s">
        <v>14</v>
      </c>
      <c r="B6" s="9">
        <v>104</v>
      </c>
      <c r="C6" s="17">
        <v>2658</v>
      </c>
      <c r="D6" s="17">
        <v>6238</v>
      </c>
      <c r="E6" s="4">
        <f t="shared" si="0"/>
        <v>0.42609810836806666</v>
      </c>
      <c r="J6" s="15"/>
    </row>
    <row r="7" spans="1:12" x14ac:dyDescent="0.25">
      <c r="A7" t="s">
        <v>15</v>
      </c>
      <c r="B7" s="9">
        <v>101</v>
      </c>
      <c r="C7" s="17">
        <v>3099</v>
      </c>
      <c r="D7" s="17">
        <v>9600</v>
      </c>
      <c r="E7" s="4">
        <f t="shared" si="0"/>
        <v>0.3228125</v>
      </c>
    </row>
    <row r="8" spans="1:12" x14ac:dyDescent="0.25">
      <c r="A8" t="s">
        <v>16</v>
      </c>
      <c r="B8" s="9">
        <v>104</v>
      </c>
      <c r="C8" s="17">
        <v>3157</v>
      </c>
      <c r="D8" s="17">
        <v>7960</v>
      </c>
      <c r="E8" s="4">
        <f t="shared" si="0"/>
        <v>0.39660804020100504</v>
      </c>
    </row>
    <row r="9" spans="1:12" x14ac:dyDescent="0.25">
      <c r="A9" t="s">
        <v>17</v>
      </c>
      <c r="B9" s="9">
        <v>101</v>
      </c>
      <c r="C9" s="17">
        <v>3169</v>
      </c>
      <c r="D9" s="17">
        <v>8314</v>
      </c>
      <c r="E9" s="4">
        <f t="shared" si="0"/>
        <v>0.38116430117873468</v>
      </c>
    </row>
    <row r="10" spans="1:12" x14ac:dyDescent="0.25">
      <c r="A10" t="s">
        <v>18</v>
      </c>
      <c r="B10" s="9">
        <v>104</v>
      </c>
      <c r="C10" s="17">
        <v>2168</v>
      </c>
      <c r="D10" s="17">
        <v>5734</v>
      </c>
      <c r="E10" s="4">
        <f t="shared" si="0"/>
        <v>0.37809557028252527</v>
      </c>
    </row>
    <row r="11" spans="1:12" x14ac:dyDescent="0.25">
      <c r="A11" t="s">
        <v>19</v>
      </c>
      <c r="B11" s="9">
        <v>104</v>
      </c>
      <c r="C11" s="17">
        <v>3203</v>
      </c>
      <c r="D11" s="17">
        <v>3823</v>
      </c>
      <c r="E11" s="4">
        <f t="shared" si="0"/>
        <v>0.83782369866596917</v>
      </c>
    </row>
    <row r="12" spans="1:12" x14ac:dyDescent="0.25">
      <c r="A12" t="s">
        <v>20</v>
      </c>
      <c r="B12" s="9">
        <v>104</v>
      </c>
      <c r="C12" s="17">
        <v>2676</v>
      </c>
      <c r="D12" s="17">
        <v>10002</v>
      </c>
      <c r="E12" s="4">
        <f t="shared" si="0"/>
        <v>0.26754649070185965</v>
      </c>
    </row>
    <row r="13" spans="1:12" x14ac:dyDescent="0.25">
      <c r="A13" t="s">
        <v>21</v>
      </c>
      <c r="B13" s="9">
        <v>104</v>
      </c>
      <c r="C13" s="17">
        <v>2431</v>
      </c>
      <c r="D13" s="17">
        <v>5244</v>
      </c>
      <c r="E13" s="4">
        <f t="shared" si="0"/>
        <v>0.46357742181540806</v>
      </c>
      <c r="F13" s="13"/>
      <c r="G13" s="13"/>
    </row>
    <row r="14" spans="1:12" x14ac:dyDescent="0.25">
      <c r="A14" t="s">
        <v>22</v>
      </c>
      <c r="B14" s="9">
        <v>104</v>
      </c>
      <c r="C14" s="17">
        <v>2571</v>
      </c>
      <c r="D14" s="17">
        <v>4652</v>
      </c>
      <c r="E14" s="4">
        <f t="shared" si="0"/>
        <v>0.55266552020636284</v>
      </c>
    </row>
    <row r="15" spans="1:12" x14ac:dyDescent="0.25">
      <c r="A15" t="s">
        <v>23</v>
      </c>
      <c r="B15" s="9">
        <v>101</v>
      </c>
      <c r="C15" s="17">
        <v>2288</v>
      </c>
      <c r="D15" s="17">
        <v>7616</v>
      </c>
      <c r="E15" s="4">
        <f t="shared" si="0"/>
        <v>0.30042016806722688</v>
      </c>
    </row>
    <row r="16" spans="1:12" x14ac:dyDescent="0.25">
      <c r="A16" t="s">
        <v>24</v>
      </c>
      <c r="B16" s="9">
        <v>101</v>
      </c>
      <c r="C16" s="17">
        <v>873</v>
      </c>
      <c r="D16" s="17">
        <v>9998</v>
      </c>
      <c r="E16" s="4">
        <f t="shared" si="0"/>
        <v>8.7317463492698547E-2</v>
      </c>
    </row>
    <row r="17" spans="1:5" x14ac:dyDescent="0.25">
      <c r="A17" t="s">
        <v>18</v>
      </c>
      <c r="B17" s="9">
        <v>104</v>
      </c>
      <c r="C17" s="17">
        <v>2168</v>
      </c>
      <c r="D17" s="17">
        <v>5734</v>
      </c>
      <c r="E17" s="4">
        <f t="shared" si="0"/>
        <v>0.37809557028252527</v>
      </c>
    </row>
    <row r="18" spans="1:5" x14ac:dyDescent="0.25">
      <c r="A18" t="s">
        <v>26</v>
      </c>
      <c r="B18" s="9">
        <v>104</v>
      </c>
      <c r="C18" s="17">
        <v>1906</v>
      </c>
      <c r="D18" s="17">
        <v>4361</v>
      </c>
      <c r="E18" s="4">
        <f t="shared" si="0"/>
        <v>0.43705572116487046</v>
      </c>
    </row>
    <row r="19" spans="1:5" x14ac:dyDescent="0.25">
      <c r="A19" t="s">
        <v>27</v>
      </c>
      <c r="B19" s="9">
        <v>101</v>
      </c>
      <c r="C19" s="17">
        <v>1428</v>
      </c>
      <c r="D19" s="17">
        <v>6410</v>
      </c>
      <c r="E19" s="4">
        <f t="shared" si="0"/>
        <v>0.22277691107644307</v>
      </c>
    </row>
    <row r="20" spans="1:5" x14ac:dyDescent="0.25">
      <c r="A20" t="s">
        <v>58</v>
      </c>
      <c r="B20" s="9">
        <v>104</v>
      </c>
      <c r="C20" s="17">
        <f>2214+2149</f>
        <v>4363</v>
      </c>
      <c r="D20" s="17">
        <v>6300</v>
      </c>
      <c r="E20" s="4">
        <f t="shared" si="0"/>
        <v>0.69253968253968257</v>
      </c>
    </row>
    <row r="21" spans="1:5" x14ac:dyDescent="0.25">
      <c r="A21" t="s">
        <v>28</v>
      </c>
      <c r="B21" s="9">
        <v>101</v>
      </c>
      <c r="C21" s="17">
        <v>2113</v>
      </c>
      <c r="D21" s="17">
        <v>5979</v>
      </c>
      <c r="E21" s="4">
        <f t="shared" si="0"/>
        <v>0.35340357919384513</v>
      </c>
    </row>
    <row r="22" spans="1:5" x14ac:dyDescent="0.25">
      <c r="A22" t="s">
        <v>29</v>
      </c>
      <c r="B22" s="9">
        <v>101</v>
      </c>
      <c r="C22" s="17">
        <v>2388</v>
      </c>
      <c r="D22" s="17">
        <v>8939</v>
      </c>
      <c r="E22" s="4">
        <f t="shared" si="0"/>
        <v>0.26714397583622329</v>
      </c>
    </row>
    <row r="23" spans="1:5" x14ac:dyDescent="0.25">
      <c r="A23" t="s">
        <v>52</v>
      </c>
      <c r="B23" s="15">
        <v>104</v>
      </c>
      <c r="C23" s="19">
        <f>1363+1363</f>
        <v>2726</v>
      </c>
      <c r="D23" s="19">
        <v>4700</v>
      </c>
      <c r="E23" s="4">
        <f t="shared" si="0"/>
        <v>0.57999999999999996</v>
      </c>
    </row>
    <row r="24" spans="1:5" x14ac:dyDescent="0.25">
      <c r="A24" t="s">
        <v>30</v>
      </c>
      <c r="B24" s="15">
        <v>101</v>
      </c>
      <c r="C24" s="19">
        <v>2682</v>
      </c>
      <c r="D24" s="19">
        <v>8997</v>
      </c>
      <c r="E24" s="4">
        <f t="shared" si="0"/>
        <v>0.29809936645548518</v>
      </c>
    </row>
    <row r="25" spans="1:5" x14ac:dyDescent="0.25">
      <c r="A25" t="s">
        <v>57</v>
      </c>
      <c r="B25" s="15">
        <v>104</v>
      </c>
      <c r="C25" s="17">
        <f>1120+1660</f>
        <v>2780</v>
      </c>
      <c r="D25" s="19">
        <v>3000</v>
      </c>
      <c r="E25" s="4">
        <f t="shared" si="0"/>
        <v>0.92666666666666664</v>
      </c>
    </row>
    <row r="26" spans="1:5" x14ac:dyDescent="0.25">
      <c r="A26" t="s">
        <v>31</v>
      </c>
      <c r="B26" s="15">
        <v>104</v>
      </c>
      <c r="C26" s="17">
        <v>2866</v>
      </c>
      <c r="D26" s="19">
        <v>5057</v>
      </c>
      <c r="E26" s="4">
        <f t="shared" si="0"/>
        <v>0.56673917342297808</v>
      </c>
    </row>
    <row r="27" spans="1:5" x14ac:dyDescent="0.25">
      <c r="A27" t="s">
        <v>32</v>
      </c>
      <c r="B27" s="15">
        <v>104</v>
      </c>
      <c r="C27" s="19">
        <v>3019</v>
      </c>
      <c r="D27" s="19">
        <v>5142</v>
      </c>
      <c r="E27" s="4">
        <f t="shared" si="0"/>
        <v>0.58712563204978607</v>
      </c>
    </row>
    <row r="28" spans="1:5" x14ac:dyDescent="0.25">
      <c r="A28" t="s">
        <v>33</v>
      </c>
      <c r="B28" s="9">
        <v>104</v>
      </c>
      <c r="C28" s="17">
        <v>1702</v>
      </c>
      <c r="D28" s="17">
        <v>3823</v>
      </c>
      <c r="E28" s="4">
        <f t="shared" si="0"/>
        <v>0.44520010462987181</v>
      </c>
    </row>
    <row r="29" spans="1:5" x14ac:dyDescent="0.25">
      <c r="A29" t="s">
        <v>34</v>
      </c>
      <c r="B29" s="9">
        <v>104</v>
      </c>
      <c r="C29" s="17">
        <v>2304</v>
      </c>
      <c r="D29" s="17">
        <v>4770</v>
      </c>
      <c r="E29" s="4">
        <f t="shared" si="0"/>
        <v>0.48301886792452831</v>
      </c>
    </row>
    <row r="30" spans="1:5" x14ac:dyDescent="0.25">
      <c r="A30" t="s">
        <v>35</v>
      </c>
      <c r="B30" s="9">
        <v>104</v>
      </c>
      <c r="C30" s="17">
        <v>2228</v>
      </c>
      <c r="D30" s="17">
        <v>3760</v>
      </c>
      <c r="E30" s="4">
        <f t="shared" si="0"/>
        <v>0.5925531914893617</v>
      </c>
    </row>
    <row r="31" spans="1:5" x14ac:dyDescent="0.25">
      <c r="A31" t="s">
        <v>36</v>
      </c>
      <c r="B31" s="9">
        <v>104</v>
      </c>
      <c r="C31" s="17">
        <v>3504</v>
      </c>
      <c r="D31" s="17">
        <v>3825</v>
      </c>
      <c r="E31" s="4">
        <f t="shared" si="0"/>
        <v>0.91607843137254907</v>
      </c>
    </row>
    <row r="32" spans="1:5" x14ac:dyDescent="0.25">
      <c r="A32" t="s">
        <v>37</v>
      </c>
      <c r="B32" s="9">
        <v>104</v>
      </c>
      <c r="C32" s="17">
        <v>2486</v>
      </c>
      <c r="D32" s="17">
        <v>4921</v>
      </c>
      <c r="E32" s="4">
        <f t="shared" si="0"/>
        <v>0.50518187360292621</v>
      </c>
    </row>
    <row r="33" spans="1:5" x14ac:dyDescent="0.25">
      <c r="A33" t="s">
        <v>38</v>
      </c>
      <c r="B33" s="9">
        <v>101</v>
      </c>
      <c r="C33" s="17">
        <v>2459</v>
      </c>
      <c r="D33" s="17">
        <v>7834</v>
      </c>
      <c r="E33" s="4">
        <f t="shared" si="0"/>
        <v>0.31388817972938471</v>
      </c>
    </row>
    <row r="34" spans="1:5" x14ac:dyDescent="0.25">
      <c r="A34" s="6" t="s">
        <v>51</v>
      </c>
      <c r="B34" s="12">
        <v>101</v>
      </c>
      <c r="C34" s="18">
        <v>1376</v>
      </c>
      <c r="D34" s="18">
        <v>5542</v>
      </c>
      <c r="E34" s="7">
        <f t="shared" si="0"/>
        <v>0.24828581739444244</v>
      </c>
    </row>
    <row r="35" spans="1:5" x14ac:dyDescent="0.25">
      <c r="A35" s="6" t="s">
        <v>50</v>
      </c>
      <c r="B35" s="12">
        <v>101</v>
      </c>
      <c r="C35" s="18">
        <v>1964</v>
      </c>
      <c r="D35" s="18">
        <v>5542</v>
      </c>
      <c r="E35" s="7">
        <f t="shared" si="0"/>
        <v>0.35438469866474198</v>
      </c>
    </row>
    <row r="36" spans="1:5" x14ac:dyDescent="0.25">
      <c r="A36" t="s">
        <v>53</v>
      </c>
      <c r="B36" s="9">
        <v>104</v>
      </c>
      <c r="C36" s="17">
        <f>2022+2022</f>
        <v>4044</v>
      </c>
      <c r="D36" s="17">
        <v>5700</v>
      </c>
      <c r="E36" s="4">
        <f t="shared" si="0"/>
        <v>0.70947368421052637</v>
      </c>
    </row>
    <row r="37" spans="1:5" x14ac:dyDescent="0.25">
      <c r="A37" t="s">
        <v>39</v>
      </c>
      <c r="B37" s="9">
        <v>104</v>
      </c>
      <c r="C37" s="17">
        <v>1954</v>
      </c>
      <c r="D37" s="17">
        <v>3822</v>
      </c>
      <c r="E37" s="4">
        <f t="shared" si="0"/>
        <v>0.51125065410779702</v>
      </c>
    </row>
    <row r="38" spans="1:5" x14ac:dyDescent="0.25">
      <c r="A38" t="s">
        <v>40</v>
      </c>
      <c r="B38" s="9">
        <v>104</v>
      </c>
      <c r="C38" s="17">
        <v>3083</v>
      </c>
      <c r="D38" s="17">
        <v>5040</v>
      </c>
      <c r="E38" s="4">
        <f t="shared" si="0"/>
        <v>0.61170634920634925</v>
      </c>
    </row>
    <row r="39" spans="1:5" x14ac:dyDescent="0.25">
      <c r="A39" t="s">
        <v>54</v>
      </c>
      <c r="B39" s="9">
        <v>104</v>
      </c>
      <c r="C39" s="17">
        <f>2279+2279</f>
        <v>4558</v>
      </c>
      <c r="D39" s="17">
        <v>8000</v>
      </c>
      <c r="E39" s="4">
        <f t="shared" si="0"/>
        <v>0.56974999999999998</v>
      </c>
    </row>
    <row r="40" spans="1:5" x14ac:dyDescent="0.25">
      <c r="A40" t="s">
        <v>56</v>
      </c>
      <c r="B40" s="9">
        <v>104</v>
      </c>
      <c r="C40" s="17">
        <f>2972+2860</f>
        <v>5832</v>
      </c>
      <c r="D40" s="17">
        <v>8000</v>
      </c>
      <c r="E40" s="4">
        <f t="shared" si="0"/>
        <v>0.72899999999999998</v>
      </c>
    </row>
    <row r="41" spans="1:5" x14ac:dyDescent="0.25">
      <c r="A41" t="s">
        <v>41</v>
      </c>
      <c r="B41" s="9">
        <v>104</v>
      </c>
      <c r="C41" s="17">
        <v>2064</v>
      </c>
      <c r="D41" s="17">
        <v>4944</v>
      </c>
      <c r="E41" s="4">
        <f t="shared" si="0"/>
        <v>0.41747572815533979</v>
      </c>
    </row>
    <row r="42" spans="1:5" x14ac:dyDescent="0.25">
      <c r="A42" t="s">
        <v>42</v>
      </c>
      <c r="B42" s="9">
        <v>101</v>
      </c>
      <c r="C42" s="17">
        <v>1780</v>
      </c>
      <c r="D42" s="17">
        <v>4336</v>
      </c>
      <c r="E42" s="4">
        <f t="shared" si="0"/>
        <v>0.41051660516605165</v>
      </c>
    </row>
    <row r="43" spans="1:5" x14ac:dyDescent="0.25">
      <c r="A43" t="s">
        <v>43</v>
      </c>
      <c r="B43" s="9">
        <v>101</v>
      </c>
      <c r="C43" s="17">
        <v>1857</v>
      </c>
      <c r="D43" s="17">
        <v>4002</v>
      </c>
      <c r="E43" s="4">
        <f t="shared" si="0"/>
        <v>0.46401799100449775</v>
      </c>
    </row>
    <row r="44" spans="1:5" x14ac:dyDescent="0.25">
      <c r="A44" t="s">
        <v>25</v>
      </c>
      <c r="B44" s="9">
        <v>104</v>
      </c>
      <c r="C44" s="17">
        <v>4143</v>
      </c>
      <c r="D44" s="17">
        <v>8302</v>
      </c>
      <c r="E44" s="4">
        <f t="shared" si="0"/>
        <v>0.49903637677668033</v>
      </c>
    </row>
    <row r="45" spans="1:5" x14ac:dyDescent="0.25">
      <c r="A45" t="s">
        <v>55</v>
      </c>
      <c r="B45" s="9">
        <v>104</v>
      </c>
      <c r="C45" s="17">
        <f>2418+2418</f>
        <v>4836</v>
      </c>
      <c r="D45" s="17">
        <v>12180</v>
      </c>
      <c r="E45" s="4">
        <f t="shared" si="0"/>
        <v>0.39704433497536945</v>
      </c>
    </row>
    <row r="46" spans="1:5" x14ac:dyDescent="0.25">
      <c r="A46" t="s">
        <v>44</v>
      </c>
      <c r="B46" s="9">
        <v>101</v>
      </c>
      <c r="C46" s="17">
        <v>2700</v>
      </c>
      <c r="D46" s="17">
        <v>9472</v>
      </c>
      <c r="E46" s="4">
        <f t="shared" si="0"/>
        <v>0.28505067567567566</v>
      </c>
    </row>
    <row r="47" spans="1:5" x14ac:dyDescent="0.25">
      <c r="A47" t="s">
        <v>45</v>
      </c>
      <c r="B47" s="9">
        <v>101</v>
      </c>
      <c r="C47" s="17">
        <v>3487</v>
      </c>
      <c r="D47" s="17">
        <v>10000</v>
      </c>
      <c r="E47" s="4">
        <f t="shared" si="0"/>
        <v>0.34870000000000001</v>
      </c>
    </row>
    <row r="48" spans="1:5" x14ac:dyDescent="0.25">
      <c r="A48" t="s">
        <v>46</v>
      </c>
      <c r="B48" s="9">
        <v>101</v>
      </c>
      <c r="C48" s="17">
        <v>1596</v>
      </c>
      <c r="D48" s="17">
        <v>7449</v>
      </c>
      <c r="E48" s="4">
        <f t="shared" si="0"/>
        <v>0.21425694724124045</v>
      </c>
    </row>
    <row r="49" spans="1:5" x14ac:dyDescent="0.25">
      <c r="A49" t="s">
        <v>47</v>
      </c>
      <c r="B49" s="9">
        <v>104</v>
      </c>
      <c r="C49" s="9">
        <v>3430</v>
      </c>
      <c r="D49" s="9">
        <v>4050</v>
      </c>
      <c r="E49" s="4">
        <f t="shared" si="0"/>
        <v>0.84691358024691354</v>
      </c>
    </row>
    <row r="50" spans="1:5" x14ac:dyDescent="0.25">
      <c r="A50" t="s">
        <v>48</v>
      </c>
      <c r="B50" s="9">
        <v>104</v>
      </c>
      <c r="C50" s="9">
        <v>2340</v>
      </c>
      <c r="D50" s="9">
        <v>4410</v>
      </c>
      <c r="E50" s="4">
        <f t="shared" si="0"/>
        <v>0.53061224489795922</v>
      </c>
    </row>
    <row r="51" spans="1:5" x14ac:dyDescent="0.25">
      <c r="A51" t="s">
        <v>49</v>
      </c>
      <c r="B51" s="9">
        <v>104</v>
      </c>
      <c r="C51" s="9">
        <v>1702</v>
      </c>
      <c r="D51" s="9">
        <v>6753</v>
      </c>
      <c r="E51" s="4">
        <f t="shared" si="0"/>
        <v>0.25203613208944176</v>
      </c>
    </row>
    <row r="52" spans="1:5" x14ac:dyDescent="0.25">
      <c r="A52"/>
      <c r="E52" s="4"/>
    </row>
    <row r="53" spans="1:5" x14ac:dyDescent="0.25">
      <c r="A53"/>
      <c r="E53" s="4"/>
    </row>
    <row r="54" spans="1:5" x14ac:dyDescent="0.25">
      <c r="A54"/>
      <c r="E54" s="4"/>
    </row>
    <row r="55" spans="1:5" x14ac:dyDescent="0.25">
      <c r="A55"/>
      <c r="E55" s="4"/>
    </row>
    <row r="56" spans="1:5" x14ac:dyDescent="0.25">
      <c r="A56"/>
      <c r="E56" s="4"/>
    </row>
    <row r="57" spans="1:5" x14ac:dyDescent="0.25">
      <c r="A57"/>
      <c r="E57" s="4"/>
    </row>
    <row r="58" spans="1:5" x14ac:dyDescent="0.25">
      <c r="A58"/>
      <c r="E58" s="4"/>
    </row>
    <row r="59" spans="1:5" x14ac:dyDescent="0.25">
      <c r="A59"/>
      <c r="E59" s="4"/>
    </row>
    <row r="60" spans="1:5" x14ac:dyDescent="0.25">
      <c r="A60"/>
      <c r="E60" s="4"/>
    </row>
    <row r="61" spans="1:5" x14ac:dyDescent="0.25">
      <c r="A61"/>
      <c r="E61" s="4"/>
    </row>
    <row r="62" spans="1:5" x14ac:dyDescent="0.25">
      <c r="A62"/>
      <c r="E62" s="4"/>
    </row>
    <row r="63" spans="1:5" x14ac:dyDescent="0.25">
      <c r="A63"/>
      <c r="E63" s="4"/>
    </row>
    <row r="64" spans="1:5" x14ac:dyDescent="0.25">
      <c r="A64"/>
      <c r="E64" s="4"/>
    </row>
    <row r="65" spans="1:5" x14ac:dyDescent="0.25">
      <c r="A65"/>
      <c r="E65" s="4"/>
    </row>
    <row r="66" spans="1:5" x14ac:dyDescent="0.25">
      <c r="A66"/>
      <c r="E66" s="4"/>
    </row>
    <row r="67" spans="1:5" x14ac:dyDescent="0.25">
      <c r="A67"/>
      <c r="E67" s="4"/>
    </row>
    <row r="68" spans="1:5" x14ac:dyDescent="0.25">
      <c r="A68"/>
      <c r="E68" s="4"/>
    </row>
    <row r="69" spans="1:5" x14ac:dyDescent="0.25">
      <c r="A69"/>
      <c r="E69" s="4"/>
    </row>
    <row r="70" spans="1:5" x14ac:dyDescent="0.25">
      <c r="A70"/>
      <c r="E70" s="4"/>
    </row>
    <row r="71" spans="1:5" x14ac:dyDescent="0.25">
      <c r="A71"/>
      <c r="E71" s="4"/>
    </row>
    <row r="72" spans="1:5" x14ac:dyDescent="0.25">
      <c r="A72"/>
      <c r="E72" s="4"/>
    </row>
    <row r="73" spans="1:5" x14ac:dyDescent="0.25">
      <c r="A73"/>
      <c r="E73" s="4"/>
    </row>
    <row r="74" spans="1:5" x14ac:dyDescent="0.25">
      <c r="A74"/>
      <c r="E74" s="4"/>
    </row>
    <row r="75" spans="1:5" x14ac:dyDescent="0.25">
      <c r="A75"/>
      <c r="E75" s="4"/>
    </row>
    <row r="76" spans="1:5" x14ac:dyDescent="0.25">
      <c r="A76"/>
      <c r="E76" s="4"/>
    </row>
    <row r="77" spans="1:5" x14ac:dyDescent="0.25">
      <c r="A77"/>
      <c r="E77" s="4"/>
    </row>
    <row r="78" spans="1:5" x14ac:dyDescent="0.25">
      <c r="A78"/>
      <c r="E78" s="4"/>
    </row>
    <row r="79" spans="1:5" x14ac:dyDescent="0.25">
      <c r="A79"/>
      <c r="E79" s="4"/>
    </row>
    <row r="80" spans="1:5" x14ac:dyDescent="0.25">
      <c r="A80"/>
      <c r="E80" s="4"/>
    </row>
    <row r="81" spans="1:5" x14ac:dyDescent="0.25">
      <c r="A81"/>
      <c r="E81" s="4"/>
    </row>
    <row r="82" spans="1:5" x14ac:dyDescent="0.25">
      <c r="A82"/>
      <c r="E82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I2:L59">
    <sortCondition ref="L2:L59"/>
  </sortState>
  <phoneticPr fontId="5" type="noConversion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 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Robert Hummel</cp:lastModifiedBy>
  <cp:lastPrinted>2022-02-10T15:26:51Z</cp:lastPrinted>
  <dcterms:created xsi:type="dcterms:W3CDTF">2022-01-24T08:47:13Z</dcterms:created>
  <dcterms:modified xsi:type="dcterms:W3CDTF">2022-06-21T12:39:39Z</dcterms:modified>
  <cp:category>MapsOnline Abutters Export</cp:category>
</cp:coreProperties>
</file>